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05" yWindow="-105" windowWidth="23250" windowHeight="12570" activeTab="2"/>
  </bookViews>
  <sheets>
    <sheet name="Ипотека в абс.вел." sheetId="1" r:id="rId1"/>
    <sheet name="Ипотека" sheetId="2" r:id="rId2"/>
    <sheet name="Средний темп Ипотека" sheetId="3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S3" i="2" l="1"/>
  <c r="CS4" i="2"/>
  <c r="CS5" i="2"/>
  <c r="CS6" i="2"/>
  <c r="CS7" i="2"/>
  <c r="CS8" i="2"/>
  <c r="CS9" i="2"/>
  <c r="CS10" i="2"/>
  <c r="CS11" i="2"/>
  <c r="CS12" i="2"/>
  <c r="CS13" i="2"/>
  <c r="CS14" i="2"/>
  <c r="CS15" i="2"/>
  <c r="CS16" i="2"/>
  <c r="CS17" i="2"/>
  <c r="CS18" i="2"/>
  <c r="CS19" i="2"/>
  <c r="CS20" i="2"/>
  <c r="CS21" i="2"/>
  <c r="CS22" i="2"/>
  <c r="CS23" i="2"/>
  <c r="CS24" i="2"/>
  <c r="CS25" i="2"/>
  <c r="CS26" i="2"/>
  <c r="CS27" i="2"/>
  <c r="CS28" i="2"/>
  <c r="CS29" i="2"/>
  <c r="CS30" i="2"/>
  <c r="CS31" i="2"/>
  <c r="CS32" i="2"/>
  <c r="CS33" i="2"/>
  <c r="CS34" i="2"/>
  <c r="CS35" i="2"/>
  <c r="CS36" i="2"/>
  <c r="CS37" i="2"/>
  <c r="CS38" i="2"/>
  <c r="CS39" i="2"/>
  <c r="CS40" i="2"/>
  <c r="CS41" i="2"/>
  <c r="CS42" i="2"/>
  <c r="CS43" i="2"/>
  <c r="CS44" i="2"/>
  <c r="CS45" i="2"/>
  <c r="CS46" i="2"/>
  <c r="CS47" i="2"/>
  <c r="CS48" i="2"/>
  <c r="CS49" i="2"/>
  <c r="CS50" i="2"/>
  <c r="CS51" i="2"/>
  <c r="CS52" i="2"/>
  <c r="CS53" i="2"/>
  <c r="CS54" i="2"/>
  <c r="CS55" i="2"/>
  <c r="CS56" i="2"/>
  <c r="CS57" i="2"/>
  <c r="CS58" i="2"/>
  <c r="CS59" i="2"/>
  <c r="CS60" i="2"/>
  <c r="CS61" i="2"/>
  <c r="CS62" i="2"/>
  <c r="CS63" i="2"/>
  <c r="CS64" i="2"/>
  <c r="CS65" i="2"/>
  <c r="CS66" i="2"/>
  <c r="CS67" i="2"/>
  <c r="CS68" i="2"/>
  <c r="CS69" i="2"/>
  <c r="CS70" i="2"/>
  <c r="CS71" i="2"/>
  <c r="CS72" i="2"/>
  <c r="CS73" i="2"/>
  <c r="CS74" i="2"/>
  <c r="CS75" i="2"/>
  <c r="CS76" i="2"/>
  <c r="CS77" i="2"/>
  <c r="CS78" i="2"/>
  <c r="CS79" i="2"/>
  <c r="CS80" i="2"/>
  <c r="CS81" i="2"/>
  <c r="CS82" i="2"/>
  <c r="CS83" i="2"/>
  <c r="CS84" i="2"/>
  <c r="CS85" i="2"/>
  <c r="CS86" i="2"/>
  <c r="CS87" i="2"/>
  <c r="CS88" i="2"/>
  <c r="CS89" i="2"/>
  <c r="CS90" i="2"/>
  <c r="CS3" i="3"/>
  <c r="CS4" i="3"/>
  <c r="CS5" i="3"/>
  <c r="CS6" i="3"/>
  <c r="CS7" i="3"/>
  <c r="CS8" i="3"/>
  <c r="CS9" i="3"/>
  <c r="CS10" i="3"/>
  <c r="CS11" i="3"/>
  <c r="CS12" i="3"/>
  <c r="CS13" i="3"/>
  <c r="CS14" i="3"/>
  <c r="CS15" i="3"/>
  <c r="CS16" i="3"/>
  <c r="CS17" i="3"/>
  <c r="CS18" i="3"/>
  <c r="CS19" i="3"/>
  <c r="CS20" i="3"/>
  <c r="CS21" i="3"/>
  <c r="CS22" i="3"/>
  <c r="CS23" i="3"/>
  <c r="CS24" i="3"/>
  <c r="CS25" i="3"/>
  <c r="CS26" i="3"/>
  <c r="CS27" i="3"/>
  <c r="CS28" i="3"/>
  <c r="CS29" i="3"/>
  <c r="CS30" i="3"/>
  <c r="CS31" i="3"/>
  <c r="CS32" i="3"/>
  <c r="CS33" i="3"/>
  <c r="CS34" i="3"/>
  <c r="CS35" i="3"/>
  <c r="CS36" i="3"/>
  <c r="CS37" i="3"/>
  <c r="CS38" i="3"/>
  <c r="CS39" i="3"/>
  <c r="CS40" i="3"/>
  <c r="CS41" i="3"/>
  <c r="CS42" i="3"/>
  <c r="CS43" i="3"/>
  <c r="CS44" i="3"/>
  <c r="CS45" i="3"/>
  <c r="CS46" i="3"/>
  <c r="CS47" i="3"/>
  <c r="CS48" i="3"/>
  <c r="CS49" i="3"/>
  <c r="CS50" i="3"/>
  <c r="CS51" i="3"/>
  <c r="CS52" i="3"/>
  <c r="CS53" i="3"/>
  <c r="CS54" i="3"/>
  <c r="CS55" i="3"/>
  <c r="CS56" i="3"/>
  <c r="CS57" i="3"/>
  <c r="CS58" i="3"/>
  <c r="CS59" i="3"/>
  <c r="CS60" i="3"/>
  <c r="CS61" i="3"/>
  <c r="CS62" i="3"/>
  <c r="CS63" i="3"/>
  <c r="CS64" i="3"/>
  <c r="CS65" i="3"/>
  <c r="CS66" i="3"/>
  <c r="CS67" i="3"/>
  <c r="CS68" i="3"/>
  <c r="CS69" i="3"/>
  <c r="CS70" i="3"/>
  <c r="CS71" i="3"/>
  <c r="CS72" i="3"/>
  <c r="CS73" i="3"/>
  <c r="CS74" i="3"/>
  <c r="CS75" i="3"/>
  <c r="CS76" i="3"/>
  <c r="CS77" i="3"/>
  <c r="CS78" i="3"/>
  <c r="CS79" i="3"/>
  <c r="CS80" i="3"/>
  <c r="CS81" i="3"/>
  <c r="CS82" i="3"/>
  <c r="CS83" i="3"/>
  <c r="CS84" i="3"/>
  <c r="CS85" i="3"/>
  <c r="CS86" i="3"/>
  <c r="CS87" i="3"/>
  <c r="CS88" i="3"/>
  <c r="CS89" i="3"/>
  <c r="CS90" i="3"/>
  <c r="DF2" i="1"/>
  <c r="DF3" i="1"/>
  <c r="DF4" i="1"/>
  <c r="DF5" i="1"/>
  <c r="DF6" i="1"/>
  <c r="DF7" i="1"/>
  <c r="DF8" i="1"/>
  <c r="DF9" i="1"/>
  <c r="DF10" i="1"/>
  <c r="DF11" i="1"/>
  <c r="DF12" i="1"/>
  <c r="DF13" i="1"/>
  <c r="DF14" i="1"/>
  <c r="DF15" i="1"/>
  <c r="DF16" i="1"/>
  <c r="DF17" i="1"/>
  <c r="DF18" i="1"/>
  <c r="DF19" i="1"/>
  <c r="DF20" i="1"/>
  <c r="DF21" i="1"/>
  <c r="DF22" i="1"/>
  <c r="DF23" i="1"/>
  <c r="DF24" i="1"/>
  <c r="DF25" i="1"/>
  <c r="DF26" i="1"/>
  <c r="DF27" i="1"/>
  <c r="DF28" i="1"/>
  <c r="DF29" i="1"/>
  <c r="DF30" i="1"/>
  <c r="DF31" i="1"/>
  <c r="DF32" i="1"/>
  <c r="DF33" i="1"/>
  <c r="DF34" i="1"/>
  <c r="DF35" i="1"/>
  <c r="DF36" i="1"/>
  <c r="DF37" i="1"/>
  <c r="DF38" i="1"/>
  <c r="DF39" i="1"/>
  <c r="DF40" i="1"/>
  <c r="DF41" i="1"/>
  <c r="DF42" i="1"/>
  <c r="DF43" i="1"/>
  <c r="DF44" i="1"/>
  <c r="DF45" i="1"/>
  <c r="DF46" i="1"/>
  <c r="DF47" i="1"/>
  <c r="DF48" i="1"/>
  <c r="DF49" i="1"/>
  <c r="DF50" i="1"/>
  <c r="DF51" i="1"/>
  <c r="DF52" i="1"/>
  <c r="DF53" i="1"/>
  <c r="DF54" i="1"/>
  <c r="DF55" i="1"/>
  <c r="DF56" i="1"/>
  <c r="DF57" i="1"/>
  <c r="DF58" i="1"/>
  <c r="DF59" i="1"/>
  <c r="DF60" i="1"/>
  <c r="DF61" i="1"/>
  <c r="DF62" i="1"/>
  <c r="DF63" i="1"/>
  <c r="DF64" i="1"/>
  <c r="DF65" i="1"/>
  <c r="DF66" i="1"/>
  <c r="DF67" i="1"/>
  <c r="DF68" i="1"/>
  <c r="DF69" i="1"/>
  <c r="DF70" i="1"/>
  <c r="DF71" i="1"/>
  <c r="DF72" i="1"/>
  <c r="DF73" i="1"/>
  <c r="DF74" i="1"/>
  <c r="DF75" i="1"/>
  <c r="DF76" i="1"/>
  <c r="DF77" i="1"/>
  <c r="DF78" i="1"/>
  <c r="DF79" i="1"/>
  <c r="DF80" i="1"/>
  <c r="DF81" i="1"/>
  <c r="DF82" i="1"/>
  <c r="DF83" i="1"/>
  <c r="DF84" i="1"/>
  <c r="DF85" i="1"/>
  <c r="DF86" i="1"/>
  <c r="DF87" i="1"/>
  <c r="DF88" i="1"/>
  <c r="DF89" i="1"/>
  <c r="DF90" i="1"/>
  <c r="DF91" i="1"/>
  <c r="DF92" i="1"/>
  <c r="DF93" i="1"/>
  <c r="DF94" i="1"/>
  <c r="DF95" i="1"/>
  <c r="DF96" i="1"/>
  <c r="DF97" i="1"/>
  <c r="DE2" i="1" l="1"/>
  <c r="DE3" i="1"/>
  <c r="DE4" i="1"/>
  <c r="DE5" i="1"/>
  <c r="DE6" i="1"/>
  <c r="DE7" i="1"/>
  <c r="DE8" i="1"/>
  <c r="DE9" i="1"/>
  <c r="DE10" i="1"/>
  <c r="DE11" i="1"/>
  <c r="DE12" i="1"/>
  <c r="DE13" i="1"/>
  <c r="DE14" i="1"/>
  <c r="DE15" i="1"/>
  <c r="DE16" i="1"/>
  <c r="DE17" i="1"/>
  <c r="DE18" i="1"/>
  <c r="DE19" i="1"/>
  <c r="DE20" i="1"/>
  <c r="DE21" i="1"/>
  <c r="DE22" i="1"/>
  <c r="DE23" i="1"/>
  <c r="DE24" i="1"/>
  <c r="DE25" i="1"/>
  <c r="DE26" i="1"/>
  <c r="DE27" i="1"/>
  <c r="DE28" i="1"/>
  <c r="DE29" i="1"/>
  <c r="DE30" i="1"/>
  <c r="DE31" i="1"/>
  <c r="DE32" i="1"/>
  <c r="DE33" i="1"/>
  <c r="DE34" i="1"/>
  <c r="DE35" i="1"/>
  <c r="DE36" i="1"/>
  <c r="DE37" i="1"/>
  <c r="DE38" i="1"/>
  <c r="DE39" i="1"/>
  <c r="DE40" i="1"/>
  <c r="DE41" i="1"/>
  <c r="DE42" i="1"/>
  <c r="DE43" i="1"/>
  <c r="DE44" i="1"/>
  <c r="DE45" i="1"/>
  <c r="DE46" i="1"/>
  <c r="DE47" i="1"/>
  <c r="DE48" i="1"/>
  <c r="DE49" i="1"/>
  <c r="DE50" i="1"/>
  <c r="DE51" i="1"/>
  <c r="DE52" i="1"/>
  <c r="DE53" i="1"/>
  <c r="DE54" i="1"/>
  <c r="DE55" i="1"/>
  <c r="DE56" i="1"/>
  <c r="DE57" i="1"/>
  <c r="DE58" i="1"/>
  <c r="DE59" i="1"/>
  <c r="DE60" i="1"/>
  <c r="DE61" i="1"/>
  <c r="DE62" i="1"/>
  <c r="DE63" i="1"/>
  <c r="DE64" i="1"/>
  <c r="DE65" i="1"/>
  <c r="DE66" i="1"/>
  <c r="DE67" i="1"/>
  <c r="DE68" i="1"/>
  <c r="DE69" i="1"/>
  <c r="DE70" i="1"/>
  <c r="DE71" i="1"/>
  <c r="DE72" i="1"/>
  <c r="DE73" i="1"/>
  <c r="DE74" i="1"/>
  <c r="DE75" i="1"/>
  <c r="DE76" i="1"/>
  <c r="DE77" i="1"/>
  <c r="DE78" i="1"/>
  <c r="DE79" i="1"/>
  <c r="DE80" i="1"/>
  <c r="DE81" i="1"/>
  <c r="DE82" i="1"/>
  <c r="DE83" i="1"/>
  <c r="DE84" i="1"/>
  <c r="DE85" i="1"/>
  <c r="DE86" i="1"/>
  <c r="DE87" i="1"/>
  <c r="DE88" i="1"/>
  <c r="DE89" i="1"/>
  <c r="DE90" i="1"/>
  <c r="DE91" i="1"/>
  <c r="DE92" i="1"/>
  <c r="DE93" i="1"/>
  <c r="DE94" i="1"/>
  <c r="DE95" i="1"/>
  <c r="DE96" i="1"/>
  <c r="DE97" i="1"/>
  <c r="DD2" i="1" l="1"/>
  <c r="DD3" i="1"/>
  <c r="DD4" i="1"/>
  <c r="DD5" i="1"/>
  <c r="DD6" i="1"/>
  <c r="DD7" i="1"/>
  <c r="DD8" i="1"/>
  <c r="DD9" i="1"/>
  <c r="DD10" i="1"/>
  <c r="DD11" i="1"/>
  <c r="DD12" i="1"/>
  <c r="DD13" i="1"/>
  <c r="DD14" i="1"/>
  <c r="DD15" i="1"/>
  <c r="DD16" i="1"/>
  <c r="DD17" i="1"/>
  <c r="DD18" i="1"/>
  <c r="DD19" i="1"/>
  <c r="DD20" i="1"/>
  <c r="DD21" i="1"/>
  <c r="DD22" i="1"/>
  <c r="DD23" i="1"/>
  <c r="DD24" i="1"/>
  <c r="DD25" i="1"/>
  <c r="DD26" i="1"/>
  <c r="DD27" i="1"/>
  <c r="DD28" i="1"/>
  <c r="DD29" i="1"/>
  <c r="DD30" i="1"/>
  <c r="DD31" i="1"/>
  <c r="DD32" i="1"/>
  <c r="DD33" i="1"/>
  <c r="DD34" i="1"/>
  <c r="DD35" i="1"/>
  <c r="DD36" i="1"/>
  <c r="DD37" i="1"/>
  <c r="DD38" i="1"/>
  <c r="DD39" i="1"/>
  <c r="DD40" i="1"/>
  <c r="DD41" i="1"/>
  <c r="DD42" i="1"/>
  <c r="DD43" i="1"/>
  <c r="DD44" i="1"/>
  <c r="DD45" i="1"/>
  <c r="DD46" i="1"/>
  <c r="DD47" i="1"/>
  <c r="DD48" i="1"/>
  <c r="DD49" i="1"/>
  <c r="DD50" i="1"/>
  <c r="DD51" i="1"/>
  <c r="DD52" i="1"/>
  <c r="DD53" i="1"/>
  <c r="DD54" i="1"/>
  <c r="DD55" i="1"/>
  <c r="DD56" i="1"/>
  <c r="DD57" i="1"/>
  <c r="DD58" i="1"/>
  <c r="DD59" i="1"/>
  <c r="DD60" i="1"/>
  <c r="DD61" i="1"/>
  <c r="DD62" i="1"/>
  <c r="DD63" i="1"/>
  <c r="DD64" i="1"/>
  <c r="DD65" i="1"/>
  <c r="DD66" i="1"/>
  <c r="DD67" i="1"/>
  <c r="DD68" i="1"/>
  <c r="DD69" i="1"/>
  <c r="DD70" i="1"/>
  <c r="DD71" i="1"/>
  <c r="DD72" i="1"/>
  <c r="DD73" i="1"/>
  <c r="DD74" i="1"/>
  <c r="DD75" i="1"/>
  <c r="DD76" i="1"/>
  <c r="DD77" i="1"/>
  <c r="DD78" i="1"/>
  <c r="DD79" i="1"/>
  <c r="DD80" i="1"/>
  <c r="DD81" i="1"/>
  <c r="DD82" i="1"/>
  <c r="DD83" i="1"/>
  <c r="DD84" i="1"/>
  <c r="DD85" i="1"/>
  <c r="DD86" i="1"/>
  <c r="DD87" i="1"/>
  <c r="DD88" i="1"/>
  <c r="DD89" i="1"/>
  <c r="DD90" i="1"/>
  <c r="DD91" i="1"/>
  <c r="DD92" i="1"/>
  <c r="DD93" i="1"/>
  <c r="DD94" i="1"/>
  <c r="DD95" i="1"/>
  <c r="DD96" i="1"/>
  <c r="DD97" i="1"/>
  <c r="DC2" i="1" l="1"/>
  <c r="DC3" i="1"/>
  <c r="DC4" i="1"/>
  <c r="DC5" i="1"/>
  <c r="DC6" i="1"/>
  <c r="DC7" i="1"/>
  <c r="DC8" i="1"/>
  <c r="DC9" i="1"/>
  <c r="DC10" i="1"/>
  <c r="DC11" i="1"/>
  <c r="DC12" i="1"/>
  <c r="DC13" i="1"/>
  <c r="DC14" i="1"/>
  <c r="DC15" i="1"/>
  <c r="DC16" i="1"/>
  <c r="DC17" i="1"/>
  <c r="DC18" i="1"/>
  <c r="DC19" i="1"/>
  <c r="DC20" i="1"/>
  <c r="DC21" i="1"/>
  <c r="DC22" i="1"/>
  <c r="DC23" i="1"/>
  <c r="DC24" i="1"/>
  <c r="DC25" i="1"/>
  <c r="DC26" i="1"/>
  <c r="DC27" i="1"/>
  <c r="DC28" i="1"/>
  <c r="DC29" i="1"/>
  <c r="DC30" i="1"/>
  <c r="DC31" i="1"/>
  <c r="DC32" i="1"/>
  <c r="DC33" i="1"/>
  <c r="DC34" i="1"/>
  <c r="DC35" i="1"/>
  <c r="DC36" i="1"/>
  <c r="DC37" i="1"/>
  <c r="DC38" i="1"/>
  <c r="DC39" i="1"/>
  <c r="DC40" i="1"/>
  <c r="DC41" i="1"/>
  <c r="DC42" i="1"/>
  <c r="DC43" i="1"/>
  <c r="DC44" i="1"/>
  <c r="DC45" i="1"/>
  <c r="DC46" i="1"/>
  <c r="DC47" i="1"/>
  <c r="DC48" i="1"/>
  <c r="DC49" i="1"/>
  <c r="DC50" i="1"/>
  <c r="DC51" i="1"/>
  <c r="DC52" i="1"/>
  <c r="DC53" i="1"/>
  <c r="DC54" i="1"/>
  <c r="DC55" i="1"/>
  <c r="DC56" i="1"/>
  <c r="DC57" i="1"/>
  <c r="DC58" i="1"/>
  <c r="DC59" i="1"/>
  <c r="DC60" i="1"/>
  <c r="DC61" i="1"/>
  <c r="DC62" i="1"/>
  <c r="DC63" i="1"/>
  <c r="DC64" i="1"/>
  <c r="DC65" i="1"/>
  <c r="DC66" i="1"/>
  <c r="DC67" i="1"/>
  <c r="DC68" i="1"/>
  <c r="DC69" i="1"/>
  <c r="DC70" i="1"/>
  <c r="DC71" i="1"/>
  <c r="DC72" i="1"/>
  <c r="DC73" i="1"/>
  <c r="DC74" i="1"/>
  <c r="DC75" i="1"/>
  <c r="DC76" i="1"/>
  <c r="DC77" i="1"/>
  <c r="DC78" i="1"/>
  <c r="DC79" i="1"/>
  <c r="DC80" i="1"/>
  <c r="DC81" i="1"/>
  <c r="DC82" i="1"/>
  <c r="DC83" i="1"/>
  <c r="DC84" i="1"/>
  <c r="DC85" i="1"/>
  <c r="DC86" i="1"/>
  <c r="DC87" i="1"/>
  <c r="DC88" i="1"/>
  <c r="DC89" i="1"/>
  <c r="DC90" i="1"/>
  <c r="DC91" i="1"/>
  <c r="DC92" i="1"/>
  <c r="DC93" i="1"/>
  <c r="DC94" i="1"/>
  <c r="DC95" i="1"/>
  <c r="DC96" i="1"/>
  <c r="DC97" i="1"/>
  <c r="DB2" i="1" l="1"/>
  <c r="DB3" i="1"/>
  <c r="DB4" i="1"/>
  <c r="DB5" i="1"/>
  <c r="DB6" i="1"/>
  <c r="DB7" i="1"/>
  <c r="DB8" i="1"/>
  <c r="DB9" i="1"/>
  <c r="DB10" i="1"/>
  <c r="DB11" i="1"/>
  <c r="DB12" i="1"/>
  <c r="DB13" i="1"/>
  <c r="DB14" i="1"/>
  <c r="DB15" i="1"/>
  <c r="DB16" i="1"/>
  <c r="DB17" i="1"/>
  <c r="DB18" i="1"/>
  <c r="DB19" i="1"/>
  <c r="DB20" i="1"/>
  <c r="DB21" i="1"/>
  <c r="DB22" i="1"/>
  <c r="DB23" i="1"/>
  <c r="DB24" i="1"/>
  <c r="DB25" i="1"/>
  <c r="DB26" i="1"/>
  <c r="DB27" i="1"/>
  <c r="DB28" i="1"/>
  <c r="DB29" i="1"/>
  <c r="DB30" i="1"/>
  <c r="DB31" i="1"/>
  <c r="DB32" i="1"/>
  <c r="DB33" i="1"/>
  <c r="DB34" i="1"/>
  <c r="DB35" i="1"/>
  <c r="DB36" i="1"/>
  <c r="DB37" i="1"/>
  <c r="DB38" i="1"/>
  <c r="DB39" i="1"/>
  <c r="DB40" i="1"/>
  <c r="DB41" i="1"/>
  <c r="DB42" i="1"/>
  <c r="DB43" i="1"/>
  <c r="DB44" i="1"/>
  <c r="DB45" i="1"/>
  <c r="DB46" i="1"/>
  <c r="DB47" i="1"/>
  <c r="DB48" i="1"/>
  <c r="DB49" i="1"/>
  <c r="DB50" i="1"/>
  <c r="DB51" i="1"/>
  <c r="DB52" i="1"/>
  <c r="DB53" i="1"/>
  <c r="DB54" i="1"/>
  <c r="DB55" i="1"/>
  <c r="DB56" i="1"/>
  <c r="DB57" i="1"/>
  <c r="DB58" i="1"/>
  <c r="DB59" i="1"/>
  <c r="DB60" i="1"/>
  <c r="DB61" i="1"/>
  <c r="DB62" i="1"/>
  <c r="DB63" i="1"/>
  <c r="DB64" i="1"/>
  <c r="DB65" i="1"/>
  <c r="DB66" i="1"/>
  <c r="DB67" i="1"/>
  <c r="DB68" i="1"/>
  <c r="DB69" i="1"/>
  <c r="DB70" i="1"/>
  <c r="DB71" i="1"/>
  <c r="DB72" i="1"/>
  <c r="DB73" i="1"/>
  <c r="DB74" i="1"/>
  <c r="DB75" i="1"/>
  <c r="DB76" i="1"/>
  <c r="DB77" i="1"/>
  <c r="DB78" i="1"/>
  <c r="DB79" i="1"/>
  <c r="DB80" i="1"/>
  <c r="DB81" i="1"/>
  <c r="DB82" i="1"/>
  <c r="DB83" i="1"/>
  <c r="DB84" i="1"/>
  <c r="DB85" i="1"/>
  <c r="DB86" i="1"/>
  <c r="DB87" i="1"/>
  <c r="DB88" i="1"/>
  <c r="DB89" i="1"/>
  <c r="DB90" i="1"/>
  <c r="DB91" i="1"/>
  <c r="DB92" i="1"/>
  <c r="DB93" i="1"/>
  <c r="DB94" i="1"/>
  <c r="DB95" i="1"/>
  <c r="DB96" i="1"/>
  <c r="DB97" i="1"/>
  <c r="DA2" i="1" l="1"/>
  <c r="DA3" i="1"/>
  <c r="DA4" i="1"/>
  <c r="DA5" i="1"/>
  <c r="DA6" i="1"/>
  <c r="DA7" i="1"/>
  <c r="DA8" i="1"/>
  <c r="DA9" i="1"/>
  <c r="DA10" i="1"/>
  <c r="DA11" i="1"/>
  <c r="DA12" i="1"/>
  <c r="DA13" i="1"/>
  <c r="DA14" i="1"/>
  <c r="DA15" i="1"/>
  <c r="DA16" i="1"/>
  <c r="DA17" i="1"/>
  <c r="DA18" i="1"/>
  <c r="DA19" i="1"/>
  <c r="DA20" i="1"/>
  <c r="DA21" i="1"/>
  <c r="DA22" i="1"/>
  <c r="DA23" i="1"/>
  <c r="DA24" i="1"/>
  <c r="DA25" i="1"/>
  <c r="DA26" i="1"/>
  <c r="DA27" i="1"/>
  <c r="DA28" i="1"/>
  <c r="DA29" i="1"/>
  <c r="DA30" i="1"/>
  <c r="DA31" i="1"/>
  <c r="DA32" i="1"/>
  <c r="DA33" i="1"/>
  <c r="DA34" i="1"/>
  <c r="DA35" i="1"/>
  <c r="DA36" i="1"/>
  <c r="DA37" i="1"/>
  <c r="DA38" i="1"/>
  <c r="DA39" i="1"/>
  <c r="DA40" i="1"/>
  <c r="DA41" i="1"/>
  <c r="DA42" i="1"/>
  <c r="DA43" i="1"/>
  <c r="DA44" i="1"/>
  <c r="DA45" i="1"/>
  <c r="DA46" i="1"/>
  <c r="DA47" i="1"/>
  <c r="DA48" i="1"/>
  <c r="DA49" i="1"/>
  <c r="DA50" i="1"/>
  <c r="DA51" i="1"/>
  <c r="DA52" i="1"/>
  <c r="DA53" i="1"/>
  <c r="DA54" i="1"/>
  <c r="DA55" i="1"/>
  <c r="DA56" i="1"/>
  <c r="DA57" i="1"/>
  <c r="DA58" i="1"/>
  <c r="DA59" i="1"/>
  <c r="DA60" i="1"/>
  <c r="DA61" i="1"/>
  <c r="DA62" i="1"/>
  <c r="DA63" i="1"/>
  <c r="DA64" i="1"/>
  <c r="DA65" i="1"/>
  <c r="DA66" i="1"/>
  <c r="DA67" i="1"/>
  <c r="DA68" i="1"/>
  <c r="DA69" i="1"/>
  <c r="DA70" i="1"/>
  <c r="DA71" i="1"/>
  <c r="DA72" i="1"/>
  <c r="DA73" i="1"/>
  <c r="DA74" i="1"/>
  <c r="DA75" i="1"/>
  <c r="DA76" i="1"/>
  <c r="DA77" i="1"/>
  <c r="DA78" i="1"/>
  <c r="DA79" i="1"/>
  <c r="DA80" i="1"/>
  <c r="DA81" i="1"/>
  <c r="DA82" i="1"/>
  <c r="DA83" i="1"/>
  <c r="DA84" i="1"/>
  <c r="DA85" i="1"/>
  <c r="DA86" i="1"/>
  <c r="DA87" i="1"/>
  <c r="DA88" i="1"/>
  <c r="DA89" i="1"/>
  <c r="DA90" i="1"/>
  <c r="DA91" i="1"/>
  <c r="DA92" i="1"/>
  <c r="DA93" i="1"/>
  <c r="DA94" i="1"/>
  <c r="DA95" i="1"/>
  <c r="DA96" i="1"/>
  <c r="DA97" i="1"/>
  <c r="CZ2" i="1" l="1"/>
  <c r="CZ3" i="1"/>
  <c r="CZ4" i="1"/>
  <c r="CZ5" i="1"/>
  <c r="CZ6" i="1"/>
  <c r="CZ7" i="1"/>
  <c r="CZ8" i="1"/>
  <c r="CZ9" i="1"/>
  <c r="CZ10" i="1"/>
  <c r="CZ11" i="1"/>
  <c r="CZ12" i="1"/>
  <c r="CZ13" i="1"/>
  <c r="CZ14" i="1"/>
  <c r="CZ15" i="1"/>
  <c r="CZ16" i="1"/>
  <c r="CZ17" i="1"/>
  <c r="CZ18" i="1"/>
  <c r="CZ19" i="1"/>
  <c r="CZ20" i="1"/>
  <c r="CZ21" i="1"/>
  <c r="CZ22" i="1"/>
  <c r="CZ23" i="1"/>
  <c r="CZ24" i="1"/>
  <c r="CZ25" i="1"/>
  <c r="CZ26" i="1"/>
  <c r="CZ27" i="1"/>
  <c r="CZ28" i="1"/>
  <c r="CZ29" i="1"/>
  <c r="CZ30" i="1"/>
  <c r="CZ31" i="1"/>
  <c r="CZ32" i="1"/>
  <c r="CZ33" i="1"/>
  <c r="CZ34" i="1"/>
  <c r="CZ35" i="1"/>
  <c r="CZ36" i="1"/>
  <c r="CZ37" i="1"/>
  <c r="CZ38" i="1"/>
  <c r="CZ39" i="1"/>
  <c r="CZ40" i="1"/>
  <c r="CZ41" i="1"/>
  <c r="CZ42" i="1"/>
  <c r="CZ43" i="1"/>
  <c r="CZ44" i="1"/>
  <c r="CZ45" i="1"/>
  <c r="CZ46" i="1"/>
  <c r="CZ47" i="1"/>
  <c r="CZ48" i="1"/>
  <c r="CZ49" i="1"/>
  <c r="CZ50" i="1"/>
  <c r="CZ51" i="1"/>
  <c r="CZ52" i="1"/>
  <c r="CZ53" i="1"/>
  <c r="CZ54" i="1"/>
  <c r="CZ55" i="1"/>
  <c r="CZ56" i="1"/>
  <c r="CZ57" i="1"/>
  <c r="CZ58" i="1"/>
  <c r="CZ59" i="1"/>
  <c r="CZ60" i="1"/>
  <c r="CZ61" i="1"/>
  <c r="CZ62" i="1"/>
  <c r="CZ63" i="1"/>
  <c r="CZ64" i="1"/>
  <c r="CZ65" i="1"/>
  <c r="CZ66" i="1"/>
  <c r="CZ67" i="1"/>
  <c r="CZ68" i="1"/>
  <c r="CZ69" i="1"/>
  <c r="CZ70" i="1"/>
  <c r="CZ71" i="1"/>
  <c r="CZ72" i="1"/>
  <c r="CZ73" i="1"/>
  <c r="CZ74" i="1"/>
  <c r="CZ75" i="1"/>
  <c r="CZ76" i="1"/>
  <c r="CZ77" i="1"/>
  <c r="CZ78" i="1"/>
  <c r="CZ79" i="1"/>
  <c r="CZ80" i="1"/>
  <c r="CZ81" i="1"/>
  <c r="CZ82" i="1"/>
  <c r="CZ83" i="1"/>
  <c r="CZ84" i="1"/>
  <c r="CZ85" i="1"/>
  <c r="CZ86" i="1"/>
  <c r="CZ87" i="1"/>
  <c r="CZ88" i="1"/>
  <c r="CZ89" i="1"/>
  <c r="CZ90" i="1"/>
  <c r="CZ91" i="1"/>
  <c r="CZ92" i="1"/>
  <c r="CZ93" i="1"/>
  <c r="CZ94" i="1"/>
  <c r="CZ95" i="1"/>
  <c r="CZ96" i="1"/>
  <c r="CZ97" i="1"/>
  <c r="CY2" i="1" l="1"/>
  <c r="CY3" i="1"/>
  <c r="CY4" i="1"/>
  <c r="CY5" i="1"/>
  <c r="CY6" i="1"/>
  <c r="CY7" i="1"/>
  <c r="CY8" i="1"/>
  <c r="CY9" i="1"/>
  <c r="CY10" i="1"/>
  <c r="CY11" i="1"/>
  <c r="CY12" i="1"/>
  <c r="CY13" i="1"/>
  <c r="CY14" i="1"/>
  <c r="CY15" i="1"/>
  <c r="CY16" i="1"/>
  <c r="CY17" i="1"/>
  <c r="CY18" i="1"/>
  <c r="CY19" i="1"/>
  <c r="CY20" i="1"/>
  <c r="CY21" i="1"/>
  <c r="CY22" i="1"/>
  <c r="CY23" i="1"/>
  <c r="CY24" i="1"/>
  <c r="CY25" i="1"/>
  <c r="CY26" i="1"/>
  <c r="CY27" i="1"/>
  <c r="CY28" i="1"/>
  <c r="CY29" i="1"/>
  <c r="CY30" i="1"/>
  <c r="CY31" i="1"/>
  <c r="CY32" i="1"/>
  <c r="CY33" i="1"/>
  <c r="CY34" i="1"/>
  <c r="CY35" i="1"/>
  <c r="CY36" i="1"/>
  <c r="CY37" i="1"/>
  <c r="CY38" i="1"/>
  <c r="CY39" i="1"/>
  <c r="CY40" i="1"/>
  <c r="CY41" i="1"/>
  <c r="CY42" i="1"/>
  <c r="CY43" i="1"/>
  <c r="CY44" i="1"/>
  <c r="CY45" i="1"/>
  <c r="CY46" i="1"/>
  <c r="CY47" i="1"/>
  <c r="CY48" i="1"/>
  <c r="CY49" i="1"/>
  <c r="CY50" i="1"/>
  <c r="CY51" i="1"/>
  <c r="CY52" i="1"/>
  <c r="CY53" i="1"/>
  <c r="CY54" i="1"/>
  <c r="CY55" i="1"/>
  <c r="CY56" i="1"/>
  <c r="CY57" i="1"/>
  <c r="CY58" i="1"/>
  <c r="CY59" i="1"/>
  <c r="CY60" i="1"/>
  <c r="CY61" i="1"/>
  <c r="CY62" i="1"/>
  <c r="CY63" i="1"/>
  <c r="CY64" i="1"/>
  <c r="CY65" i="1"/>
  <c r="CY66" i="1"/>
  <c r="CY67" i="1"/>
  <c r="CY68" i="1"/>
  <c r="CY69" i="1"/>
  <c r="CY70" i="1"/>
  <c r="CY71" i="1"/>
  <c r="CY72" i="1"/>
  <c r="CY73" i="1"/>
  <c r="CY74" i="1"/>
  <c r="CY75" i="1"/>
  <c r="CY76" i="1"/>
  <c r="CY77" i="1"/>
  <c r="CY78" i="1"/>
  <c r="CY79" i="1"/>
  <c r="CY80" i="1"/>
  <c r="CY81" i="1"/>
  <c r="CY82" i="1"/>
  <c r="CY83" i="1"/>
  <c r="CY84" i="1"/>
  <c r="CY85" i="1"/>
  <c r="CY86" i="1"/>
  <c r="CY87" i="1"/>
  <c r="CY88" i="1"/>
  <c r="CY89" i="1"/>
  <c r="CY90" i="1"/>
  <c r="CY91" i="1"/>
  <c r="CY92" i="1"/>
  <c r="CY93" i="1"/>
  <c r="CY94" i="1"/>
  <c r="CY95" i="1"/>
  <c r="CY96" i="1"/>
  <c r="CY97" i="1"/>
  <c r="CX2" i="1" l="1"/>
  <c r="CX3" i="1"/>
  <c r="CX4" i="1"/>
  <c r="CX5" i="1"/>
  <c r="CX6" i="1"/>
  <c r="CX7" i="1"/>
  <c r="CX8" i="1"/>
  <c r="CX9" i="1"/>
  <c r="CX10" i="1"/>
  <c r="CX11" i="1"/>
  <c r="CX12" i="1"/>
  <c r="CX13" i="1"/>
  <c r="CX14" i="1"/>
  <c r="CX15" i="1"/>
  <c r="CX16" i="1"/>
  <c r="CX17" i="1"/>
  <c r="CX18" i="1"/>
  <c r="CX19" i="1"/>
  <c r="CX20" i="1"/>
  <c r="CX21" i="1"/>
  <c r="CX22" i="1"/>
  <c r="CX23" i="1"/>
  <c r="CX24" i="1"/>
  <c r="CX25" i="1"/>
  <c r="CX26" i="1"/>
  <c r="CX27" i="1"/>
  <c r="CX28" i="1"/>
  <c r="CX29" i="1"/>
  <c r="CX30" i="1"/>
  <c r="CX31" i="1"/>
  <c r="CX32" i="1"/>
  <c r="CX33" i="1"/>
  <c r="CX34" i="1"/>
  <c r="CX35" i="1"/>
  <c r="CX36" i="1"/>
  <c r="CX37" i="1"/>
  <c r="CX38" i="1"/>
  <c r="CX39" i="1"/>
  <c r="CX40" i="1"/>
  <c r="CX41" i="1"/>
  <c r="CX42" i="1"/>
  <c r="CX43" i="1"/>
  <c r="CX44" i="1"/>
  <c r="CX45" i="1"/>
  <c r="CX46" i="1"/>
  <c r="CX47" i="1"/>
  <c r="CX48" i="1"/>
  <c r="CX49" i="1"/>
  <c r="CX50" i="1"/>
  <c r="CX51" i="1"/>
  <c r="CX52" i="1"/>
  <c r="CX53" i="1"/>
  <c r="CX54" i="1"/>
  <c r="CX55" i="1"/>
  <c r="CX56" i="1"/>
  <c r="CX57" i="1"/>
  <c r="CX58" i="1"/>
  <c r="CX59" i="1"/>
  <c r="CX60" i="1"/>
  <c r="CX61" i="1"/>
  <c r="CX62" i="1"/>
  <c r="CX63" i="1"/>
  <c r="CX64" i="1"/>
  <c r="CX65" i="1"/>
  <c r="CX66" i="1"/>
  <c r="CX67" i="1"/>
  <c r="CX68" i="1"/>
  <c r="CX69" i="1"/>
  <c r="CX70" i="1"/>
  <c r="CX71" i="1"/>
  <c r="CX72" i="1"/>
  <c r="CX73" i="1"/>
  <c r="CX74" i="1"/>
  <c r="CX75" i="1"/>
  <c r="CX76" i="1"/>
  <c r="CX77" i="1"/>
  <c r="CX78" i="1"/>
  <c r="CX79" i="1"/>
  <c r="CX80" i="1"/>
  <c r="CX81" i="1"/>
  <c r="CX82" i="1"/>
  <c r="CX83" i="1"/>
  <c r="CX84" i="1"/>
  <c r="CX85" i="1"/>
  <c r="CX86" i="1"/>
  <c r="CX87" i="1"/>
  <c r="CX88" i="1"/>
  <c r="CX89" i="1"/>
  <c r="CX90" i="1"/>
  <c r="CX91" i="1"/>
  <c r="CX92" i="1"/>
  <c r="CX93" i="1"/>
  <c r="CX94" i="1"/>
  <c r="CX95" i="1"/>
  <c r="CX96" i="1"/>
  <c r="CX97" i="1"/>
  <c r="CW2" i="1" l="1"/>
  <c r="CW3" i="1"/>
  <c r="CW4" i="1"/>
  <c r="CW5" i="1"/>
  <c r="CW6" i="1"/>
  <c r="CW7" i="1"/>
  <c r="CW8" i="1"/>
  <c r="CW9" i="1"/>
  <c r="CW10" i="1"/>
  <c r="CW11" i="1"/>
  <c r="CW12" i="1"/>
  <c r="CW13" i="1"/>
  <c r="CW14" i="1"/>
  <c r="CW15" i="1"/>
  <c r="CW16" i="1"/>
  <c r="CW17" i="1"/>
  <c r="CW18" i="1"/>
  <c r="CW19" i="1"/>
  <c r="CW20" i="1"/>
  <c r="CW21" i="1"/>
  <c r="CW22" i="1"/>
  <c r="CW23" i="1"/>
  <c r="CW24" i="1"/>
  <c r="CW25" i="1"/>
  <c r="CW26" i="1"/>
  <c r="CW27" i="1"/>
  <c r="CW28" i="1"/>
  <c r="CW29" i="1"/>
  <c r="CW30" i="1"/>
  <c r="CW31" i="1"/>
  <c r="CW32" i="1"/>
  <c r="CW33" i="1"/>
  <c r="CW34" i="1"/>
  <c r="CW35" i="1"/>
  <c r="CW36" i="1"/>
  <c r="CW37" i="1"/>
  <c r="CW38" i="1"/>
  <c r="CW39" i="1"/>
  <c r="CW40" i="1"/>
  <c r="CW41" i="1"/>
  <c r="CW42" i="1"/>
  <c r="CW43" i="1"/>
  <c r="CW44" i="1"/>
  <c r="CW45" i="1"/>
  <c r="CW46" i="1"/>
  <c r="CW47" i="1"/>
  <c r="CW48" i="1"/>
  <c r="CW49" i="1"/>
  <c r="CW50" i="1"/>
  <c r="CW51" i="1"/>
  <c r="CW52" i="1"/>
  <c r="CW53" i="1"/>
  <c r="CW54" i="1"/>
  <c r="CW55" i="1"/>
  <c r="CW56" i="1"/>
  <c r="CW57" i="1"/>
  <c r="CW58" i="1"/>
  <c r="CW59" i="1"/>
  <c r="CW60" i="1"/>
  <c r="CW61" i="1"/>
  <c r="CW62" i="1"/>
  <c r="CW63" i="1"/>
  <c r="CW64" i="1"/>
  <c r="CW65" i="1"/>
  <c r="CW66" i="1"/>
  <c r="CW67" i="1"/>
  <c r="CW68" i="1"/>
  <c r="CW69" i="1"/>
  <c r="CW70" i="1"/>
  <c r="CW71" i="1"/>
  <c r="CW72" i="1"/>
  <c r="CW73" i="1"/>
  <c r="CW74" i="1"/>
  <c r="CW75" i="1"/>
  <c r="CW76" i="1"/>
  <c r="CW77" i="1"/>
  <c r="CW78" i="1"/>
  <c r="CW79" i="1"/>
  <c r="CW80" i="1"/>
  <c r="CW81" i="1"/>
  <c r="CW82" i="1"/>
  <c r="CW83" i="1"/>
  <c r="CW84" i="1"/>
  <c r="CW85" i="1"/>
  <c r="CW86" i="1"/>
  <c r="CW87" i="1"/>
  <c r="CW88" i="1"/>
  <c r="CW89" i="1"/>
  <c r="CW90" i="1"/>
  <c r="CW91" i="1"/>
  <c r="CW92" i="1"/>
  <c r="CW93" i="1"/>
  <c r="CW94" i="1"/>
  <c r="CW95" i="1"/>
  <c r="CW96" i="1"/>
  <c r="CW97" i="1"/>
  <c r="CV97" i="1" l="1"/>
  <c r="CU97" i="1"/>
  <c r="CT97" i="1"/>
  <c r="CS97" i="1"/>
  <c r="CR90" i="2" s="1"/>
  <c r="CR97" i="1"/>
  <c r="CQ90" i="2" s="1"/>
  <c r="CQ97" i="1"/>
  <c r="CP90" i="2" s="1"/>
  <c r="CP97" i="1"/>
  <c r="CO90" i="2" s="1"/>
  <c r="CO97" i="1"/>
  <c r="CN90" i="2" s="1"/>
  <c r="CN97" i="1"/>
  <c r="CM90" i="2" s="1"/>
  <c r="CM97" i="1"/>
  <c r="CL90" i="2" s="1"/>
  <c r="CL97" i="1"/>
  <c r="CK90" i="2" s="1"/>
  <c r="CK97" i="1"/>
  <c r="CJ90" i="2" s="1"/>
  <c r="CJ97" i="1"/>
  <c r="CI97" i="1"/>
  <c r="CH97" i="1"/>
  <c r="CG97" i="1"/>
  <c r="CF97" i="1"/>
  <c r="CE97" i="1"/>
  <c r="CD97" i="1"/>
  <c r="CC97" i="1"/>
  <c r="CB97" i="1"/>
  <c r="CA97" i="1"/>
  <c r="BZ97" i="1"/>
  <c r="BY97" i="1"/>
  <c r="BX97" i="1"/>
  <c r="BW97" i="1"/>
  <c r="BV97" i="1"/>
  <c r="BU97" i="1"/>
  <c r="BT97" i="1"/>
  <c r="BS97" i="1"/>
  <c r="BR97" i="1"/>
  <c r="BQ97" i="1"/>
  <c r="BP97" i="1"/>
  <c r="BO97" i="1"/>
  <c r="BN97" i="1"/>
  <c r="BM97" i="1"/>
  <c r="BL97" i="1"/>
  <c r="BK97" i="1"/>
  <c r="BJ97" i="1"/>
  <c r="BI97" i="1"/>
  <c r="BH97" i="1"/>
  <c r="BG97" i="1"/>
  <c r="BF97" i="1"/>
  <c r="BE97" i="1"/>
  <c r="BD97" i="1"/>
  <c r="BC97" i="1"/>
  <c r="BB97" i="1"/>
  <c r="BA97" i="1"/>
  <c r="AZ97" i="1"/>
  <c r="AY97" i="1"/>
  <c r="AX97" i="1"/>
  <c r="AW97" i="1"/>
  <c r="AV97" i="1"/>
  <c r="AU97" i="1"/>
  <c r="AT97" i="1"/>
  <c r="AS97" i="1"/>
  <c r="AR97" i="1"/>
  <c r="AQ97" i="1"/>
  <c r="AP97" i="1"/>
  <c r="AO97" i="1"/>
  <c r="AN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CV96" i="1"/>
  <c r="CU96" i="1"/>
  <c r="CT96" i="1"/>
  <c r="CS96" i="1"/>
  <c r="CR89" i="2" s="1"/>
  <c r="CR96" i="1"/>
  <c r="CQ89" i="2" s="1"/>
  <c r="CQ96" i="1"/>
  <c r="CP89" i="2" s="1"/>
  <c r="CP96" i="1"/>
  <c r="CO89" i="2" s="1"/>
  <c r="CO96" i="1"/>
  <c r="CN89" i="2" s="1"/>
  <c r="CN96" i="1"/>
  <c r="CM89" i="2" s="1"/>
  <c r="CM96" i="1"/>
  <c r="CL89" i="2" s="1"/>
  <c r="CL96" i="1"/>
  <c r="CK89" i="2" s="1"/>
  <c r="CK96" i="1"/>
  <c r="CJ89" i="2" s="1"/>
  <c r="CJ96" i="1"/>
  <c r="CI96" i="1"/>
  <c r="CH96" i="1"/>
  <c r="CG96" i="1"/>
  <c r="CF96" i="1"/>
  <c r="CE96" i="1"/>
  <c r="CD96" i="1"/>
  <c r="CC96" i="1"/>
  <c r="CB96" i="1"/>
  <c r="CA96" i="1"/>
  <c r="BZ96" i="1"/>
  <c r="BY96" i="1"/>
  <c r="BX96" i="1"/>
  <c r="BW96" i="1"/>
  <c r="BV96" i="1"/>
  <c r="BU96" i="1"/>
  <c r="BT96" i="1"/>
  <c r="BS96" i="1"/>
  <c r="BR96" i="1"/>
  <c r="BQ96" i="1"/>
  <c r="BP96" i="1"/>
  <c r="BO96" i="1"/>
  <c r="BN96" i="1"/>
  <c r="BM96" i="1"/>
  <c r="BL96" i="1"/>
  <c r="BK96" i="1"/>
  <c r="BJ96" i="1"/>
  <c r="BI96" i="1"/>
  <c r="BH96" i="1"/>
  <c r="BG96" i="1"/>
  <c r="BF96" i="1"/>
  <c r="BE96" i="1"/>
  <c r="BD96" i="1"/>
  <c r="BC96" i="1"/>
  <c r="BB96" i="1"/>
  <c r="BA96" i="1"/>
  <c r="AZ96" i="1"/>
  <c r="AY96" i="1"/>
  <c r="AX96" i="1"/>
  <c r="AW96" i="1"/>
  <c r="AV96" i="1"/>
  <c r="AU96" i="1"/>
  <c r="AT96" i="1"/>
  <c r="AS96" i="1"/>
  <c r="AR96" i="1"/>
  <c r="AQ96" i="1"/>
  <c r="AP96" i="1"/>
  <c r="AO96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CV95" i="1"/>
  <c r="CU95" i="1"/>
  <c r="CT95" i="1"/>
  <c r="CS95" i="1"/>
  <c r="CR88" i="2" s="1"/>
  <c r="CR95" i="1"/>
  <c r="CQ88" i="2" s="1"/>
  <c r="CQ95" i="1"/>
  <c r="CP88" i="2" s="1"/>
  <c r="CP95" i="1"/>
  <c r="CO88" i="2" s="1"/>
  <c r="CO95" i="1"/>
  <c r="CN88" i="2" s="1"/>
  <c r="CN95" i="1"/>
  <c r="CM88" i="2" s="1"/>
  <c r="CM95" i="1"/>
  <c r="CL88" i="2" s="1"/>
  <c r="CL95" i="1"/>
  <c r="CK88" i="2" s="1"/>
  <c r="CK95" i="1"/>
  <c r="CJ88" i="2" s="1"/>
  <c r="CJ95" i="1"/>
  <c r="CI95" i="1"/>
  <c r="CH95" i="1"/>
  <c r="CG95" i="1"/>
  <c r="CF95" i="1"/>
  <c r="CE95" i="1"/>
  <c r="CD95" i="1"/>
  <c r="CC95" i="1"/>
  <c r="CB95" i="1"/>
  <c r="CA95" i="1"/>
  <c r="BZ95" i="1"/>
  <c r="BY95" i="1"/>
  <c r="BX95" i="1"/>
  <c r="BW95" i="1"/>
  <c r="BV95" i="1"/>
  <c r="BU95" i="1"/>
  <c r="BT95" i="1"/>
  <c r="BS95" i="1"/>
  <c r="BR95" i="1"/>
  <c r="BQ95" i="1"/>
  <c r="BP95" i="1"/>
  <c r="BO95" i="1"/>
  <c r="BN95" i="1"/>
  <c r="BM95" i="1"/>
  <c r="BL95" i="1"/>
  <c r="BK95" i="1"/>
  <c r="BJ95" i="1"/>
  <c r="BI95" i="1"/>
  <c r="BH95" i="1"/>
  <c r="BG95" i="1"/>
  <c r="BF95" i="1"/>
  <c r="BE95" i="1"/>
  <c r="BD95" i="1"/>
  <c r="BC95" i="1"/>
  <c r="BB95" i="1"/>
  <c r="BA95" i="1"/>
  <c r="AZ95" i="1"/>
  <c r="AY95" i="1"/>
  <c r="AX95" i="1"/>
  <c r="AW95" i="1"/>
  <c r="AV95" i="1"/>
  <c r="AU95" i="1"/>
  <c r="AT95" i="1"/>
  <c r="AS95" i="1"/>
  <c r="AR95" i="1"/>
  <c r="AQ95" i="1"/>
  <c r="AP95" i="1"/>
  <c r="AO95" i="1"/>
  <c r="AN95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CV94" i="1"/>
  <c r="CU94" i="1"/>
  <c r="CT94" i="1"/>
  <c r="CS94" i="1"/>
  <c r="CR87" i="2" s="1"/>
  <c r="CR94" i="1"/>
  <c r="CQ87" i="2" s="1"/>
  <c r="CQ94" i="1"/>
  <c r="CP87" i="2" s="1"/>
  <c r="CP94" i="1"/>
  <c r="CO87" i="2" s="1"/>
  <c r="CO94" i="1"/>
  <c r="CN87" i="2" s="1"/>
  <c r="CN94" i="1"/>
  <c r="CM87" i="2" s="1"/>
  <c r="CM94" i="1"/>
  <c r="CL87" i="2" s="1"/>
  <c r="CL94" i="1"/>
  <c r="CK87" i="2" s="1"/>
  <c r="CK94" i="1"/>
  <c r="CJ87" i="2" s="1"/>
  <c r="CJ94" i="1"/>
  <c r="CI94" i="1"/>
  <c r="CH94" i="1"/>
  <c r="CG94" i="1"/>
  <c r="CF94" i="1"/>
  <c r="CE94" i="1"/>
  <c r="CD94" i="1"/>
  <c r="CC94" i="1"/>
  <c r="CB94" i="1"/>
  <c r="CA94" i="1"/>
  <c r="BZ94" i="1"/>
  <c r="BY94" i="1"/>
  <c r="BX94" i="1"/>
  <c r="BW94" i="1"/>
  <c r="BV94" i="1"/>
  <c r="BU94" i="1"/>
  <c r="BT94" i="1"/>
  <c r="BS94" i="1"/>
  <c r="BR94" i="1"/>
  <c r="BQ94" i="1"/>
  <c r="BP94" i="1"/>
  <c r="BO94" i="1"/>
  <c r="BN94" i="1"/>
  <c r="BM94" i="1"/>
  <c r="BL94" i="1"/>
  <c r="BK94" i="1"/>
  <c r="BJ94" i="1"/>
  <c r="BI94" i="1"/>
  <c r="BH94" i="1"/>
  <c r="BG94" i="1"/>
  <c r="BF94" i="1"/>
  <c r="BE94" i="1"/>
  <c r="BD94" i="1"/>
  <c r="BC94" i="1"/>
  <c r="BB94" i="1"/>
  <c r="BA94" i="1"/>
  <c r="AZ94" i="1"/>
  <c r="AY94" i="1"/>
  <c r="AX94" i="1"/>
  <c r="AW94" i="1"/>
  <c r="AV94" i="1"/>
  <c r="AU94" i="1"/>
  <c r="AT94" i="1"/>
  <c r="AS94" i="1"/>
  <c r="AR94" i="1"/>
  <c r="AQ94" i="1"/>
  <c r="AP94" i="1"/>
  <c r="AO94" i="1"/>
  <c r="AN94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CV93" i="1"/>
  <c r="CU93" i="1"/>
  <c r="CT93" i="1"/>
  <c r="CS93" i="1"/>
  <c r="CR86" i="2" s="1"/>
  <c r="CR93" i="1"/>
  <c r="CQ86" i="2" s="1"/>
  <c r="CQ93" i="1"/>
  <c r="CP86" i="2" s="1"/>
  <c r="CP93" i="1"/>
  <c r="CO86" i="2" s="1"/>
  <c r="CO93" i="1"/>
  <c r="CN86" i="2" s="1"/>
  <c r="CN93" i="1"/>
  <c r="CM86" i="2" s="1"/>
  <c r="CM93" i="1"/>
  <c r="CL86" i="2" s="1"/>
  <c r="CL93" i="1"/>
  <c r="CK86" i="2" s="1"/>
  <c r="CK93" i="1"/>
  <c r="CJ86" i="2" s="1"/>
  <c r="CJ93" i="1"/>
  <c r="CI93" i="1"/>
  <c r="CH93" i="1"/>
  <c r="CG93" i="1"/>
  <c r="CF93" i="1"/>
  <c r="CE93" i="1"/>
  <c r="CD93" i="1"/>
  <c r="CC93" i="1"/>
  <c r="CB93" i="1"/>
  <c r="CA93" i="1"/>
  <c r="BZ93" i="1"/>
  <c r="BY93" i="1"/>
  <c r="BX93" i="1"/>
  <c r="BW93" i="1"/>
  <c r="BV93" i="1"/>
  <c r="BU93" i="1"/>
  <c r="BT93" i="1"/>
  <c r="BS93" i="1"/>
  <c r="BR93" i="1"/>
  <c r="BQ93" i="1"/>
  <c r="BP93" i="1"/>
  <c r="BO93" i="1"/>
  <c r="BN93" i="1"/>
  <c r="BM93" i="1"/>
  <c r="BL93" i="1"/>
  <c r="BK93" i="1"/>
  <c r="BJ93" i="1"/>
  <c r="BI93" i="1"/>
  <c r="BH93" i="1"/>
  <c r="BG93" i="1"/>
  <c r="BF93" i="1"/>
  <c r="BE93" i="1"/>
  <c r="BD93" i="1"/>
  <c r="BC93" i="1"/>
  <c r="BB93" i="1"/>
  <c r="BA93" i="1"/>
  <c r="AZ93" i="1"/>
  <c r="AY93" i="1"/>
  <c r="AX93" i="1"/>
  <c r="AW93" i="1"/>
  <c r="AV93" i="1"/>
  <c r="AU93" i="1"/>
  <c r="AT93" i="1"/>
  <c r="AS93" i="1"/>
  <c r="AR93" i="1"/>
  <c r="AQ93" i="1"/>
  <c r="AP93" i="1"/>
  <c r="AO93" i="1"/>
  <c r="AN93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CV92" i="1"/>
  <c r="CU92" i="1"/>
  <c r="CT92" i="1"/>
  <c r="CS92" i="1"/>
  <c r="CR85" i="2" s="1"/>
  <c r="CR92" i="1"/>
  <c r="CQ85" i="2" s="1"/>
  <c r="CQ92" i="1"/>
  <c r="CP85" i="2" s="1"/>
  <c r="CP92" i="1"/>
  <c r="CO85" i="2" s="1"/>
  <c r="CO92" i="1"/>
  <c r="CN85" i="2" s="1"/>
  <c r="CN92" i="1"/>
  <c r="CM85" i="2" s="1"/>
  <c r="CM92" i="1"/>
  <c r="CL85" i="2" s="1"/>
  <c r="CL92" i="1"/>
  <c r="CK85" i="2" s="1"/>
  <c r="CK92" i="1"/>
  <c r="CJ85" i="2" s="1"/>
  <c r="CJ92" i="1"/>
  <c r="CI92" i="1"/>
  <c r="CH92" i="1"/>
  <c r="CG92" i="1"/>
  <c r="CF92" i="1"/>
  <c r="CE92" i="1"/>
  <c r="CD92" i="1"/>
  <c r="CC92" i="1"/>
  <c r="CB92" i="1"/>
  <c r="CA92" i="1"/>
  <c r="BZ92" i="1"/>
  <c r="BY92" i="1"/>
  <c r="BX92" i="1"/>
  <c r="BW92" i="1"/>
  <c r="BV92" i="1"/>
  <c r="BU92" i="1"/>
  <c r="BT92" i="1"/>
  <c r="BS92" i="1"/>
  <c r="BR92" i="1"/>
  <c r="BQ92" i="1"/>
  <c r="BP92" i="1"/>
  <c r="BO92" i="1"/>
  <c r="BN92" i="1"/>
  <c r="BM92" i="1"/>
  <c r="BL92" i="1"/>
  <c r="BK92" i="1"/>
  <c r="BJ92" i="1"/>
  <c r="BI92" i="1"/>
  <c r="BH92" i="1"/>
  <c r="BG92" i="1"/>
  <c r="BF92" i="1"/>
  <c r="BE92" i="1"/>
  <c r="BD92" i="1"/>
  <c r="BC92" i="1"/>
  <c r="BB92" i="1"/>
  <c r="BA92" i="1"/>
  <c r="AZ92" i="1"/>
  <c r="AY92" i="1"/>
  <c r="AX92" i="1"/>
  <c r="AW92" i="1"/>
  <c r="AV92" i="1"/>
  <c r="AU92" i="1"/>
  <c r="AT92" i="1"/>
  <c r="AS92" i="1"/>
  <c r="AR92" i="1"/>
  <c r="AQ92" i="1"/>
  <c r="AP92" i="1"/>
  <c r="AO92" i="1"/>
  <c r="AN92" i="1"/>
  <c r="AM92" i="1"/>
  <c r="AL92" i="1"/>
  <c r="AK92" i="1"/>
  <c r="AJ92" i="1"/>
  <c r="AI92" i="1"/>
  <c r="AH92" i="1"/>
  <c r="AG92" i="1"/>
  <c r="AF92" i="1"/>
  <c r="AE92" i="1"/>
  <c r="AD92" i="1"/>
  <c r="AC92" i="1"/>
  <c r="AB92" i="1"/>
  <c r="AA92" i="1"/>
  <c r="CV91" i="1"/>
  <c r="CU91" i="1"/>
  <c r="CT91" i="1"/>
  <c r="CS91" i="1"/>
  <c r="CR84" i="2" s="1"/>
  <c r="CR91" i="1"/>
  <c r="CQ84" i="2" s="1"/>
  <c r="CQ91" i="1"/>
  <c r="CP84" i="2" s="1"/>
  <c r="CP91" i="1"/>
  <c r="CO84" i="2" s="1"/>
  <c r="CO91" i="1"/>
  <c r="CN84" i="2" s="1"/>
  <c r="CN91" i="1"/>
  <c r="CM84" i="2" s="1"/>
  <c r="CM91" i="1"/>
  <c r="CL84" i="2" s="1"/>
  <c r="CL91" i="1"/>
  <c r="CK84" i="2" s="1"/>
  <c r="CK91" i="1"/>
  <c r="CJ84" i="2" s="1"/>
  <c r="CJ91" i="1"/>
  <c r="CI91" i="1"/>
  <c r="CH91" i="1"/>
  <c r="CG91" i="1"/>
  <c r="CF91" i="1"/>
  <c r="CE91" i="1"/>
  <c r="CD91" i="1"/>
  <c r="CC91" i="1"/>
  <c r="CB91" i="1"/>
  <c r="CA91" i="1"/>
  <c r="BZ91" i="1"/>
  <c r="BY91" i="1"/>
  <c r="BX91" i="1"/>
  <c r="BW91" i="1"/>
  <c r="BV91" i="1"/>
  <c r="BU91" i="1"/>
  <c r="BT91" i="1"/>
  <c r="BS91" i="1"/>
  <c r="BR91" i="1"/>
  <c r="BQ91" i="1"/>
  <c r="BP91" i="1"/>
  <c r="BO91" i="1"/>
  <c r="BN91" i="1"/>
  <c r="BM91" i="1"/>
  <c r="BL91" i="1"/>
  <c r="BK91" i="1"/>
  <c r="BJ91" i="1"/>
  <c r="BI91" i="1"/>
  <c r="BH91" i="1"/>
  <c r="BG91" i="1"/>
  <c r="BF91" i="1"/>
  <c r="BE91" i="1"/>
  <c r="BD91" i="1"/>
  <c r="BC91" i="1"/>
  <c r="BB91" i="1"/>
  <c r="BA91" i="1"/>
  <c r="AZ91" i="1"/>
  <c r="AY91" i="1"/>
  <c r="AX91" i="1"/>
  <c r="AW91" i="1"/>
  <c r="AV91" i="1"/>
  <c r="AU91" i="1"/>
  <c r="AT91" i="1"/>
  <c r="AS91" i="1"/>
  <c r="AR91" i="1"/>
  <c r="AQ91" i="1"/>
  <c r="AP91" i="1"/>
  <c r="AO91" i="1"/>
  <c r="AN91" i="1"/>
  <c r="AM91" i="1"/>
  <c r="AL91" i="1"/>
  <c r="AK91" i="1"/>
  <c r="AJ91" i="1"/>
  <c r="AI91" i="1"/>
  <c r="AH91" i="1"/>
  <c r="AG91" i="1"/>
  <c r="AF91" i="1"/>
  <c r="AE91" i="1"/>
  <c r="AD91" i="1"/>
  <c r="AC91" i="1"/>
  <c r="AB91" i="1"/>
  <c r="AA91" i="1"/>
  <c r="CV90" i="1"/>
  <c r="CU90" i="1"/>
  <c r="CT90" i="1"/>
  <c r="CS90" i="1"/>
  <c r="CR83" i="2" s="1"/>
  <c r="CR90" i="1"/>
  <c r="CQ83" i="2" s="1"/>
  <c r="CQ90" i="1"/>
  <c r="CP83" i="2" s="1"/>
  <c r="CP90" i="1"/>
  <c r="CO83" i="2" s="1"/>
  <c r="CO90" i="1"/>
  <c r="CN83" i="2" s="1"/>
  <c r="CN90" i="1"/>
  <c r="CM83" i="2" s="1"/>
  <c r="CM90" i="1"/>
  <c r="CL83" i="2" s="1"/>
  <c r="CL90" i="1"/>
  <c r="CK83" i="2" s="1"/>
  <c r="CK90" i="1"/>
  <c r="CJ83" i="2" s="1"/>
  <c r="CJ90" i="1"/>
  <c r="CI90" i="1"/>
  <c r="CH90" i="1"/>
  <c r="CG90" i="1"/>
  <c r="CF90" i="1"/>
  <c r="CE90" i="1"/>
  <c r="CD90" i="1"/>
  <c r="CC90" i="1"/>
  <c r="CB90" i="1"/>
  <c r="CA90" i="1"/>
  <c r="BZ90" i="1"/>
  <c r="BY90" i="1"/>
  <c r="BX90" i="1"/>
  <c r="BW90" i="1"/>
  <c r="BV90" i="1"/>
  <c r="BU90" i="1"/>
  <c r="BT90" i="1"/>
  <c r="BS90" i="1"/>
  <c r="BR90" i="1"/>
  <c r="BQ90" i="1"/>
  <c r="BP90" i="1"/>
  <c r="BO90" i="1"/>
  <c r="BN90" i="1"/>
  <c r="BM90" i="1"/>
  <c r="BL90" i="1"/>
  <c r="BK90" i="1"/>
  <c r="BJ90" i="1"/>
  <c r="BI90" i="1"/>
  <c r="BH90" i="1"/>
  <c r="BG90" i="1"/>
  <c r="BF90" i="1"/>
  <c r="BE90" i="1"/>
  <c r="BD90" i="1"/>
  <c r="BC90" i="1"/>
  <c r="BB90" i="1"/>
  <c r="BA90" i="1"/>
  <c r="AZ90" i="1"/>
  <c r="AY90" i="1"/>
  <c r="AX90" i="1"/>
  <c r="AW90" i="1"/>
  <c r="AV90" i="1"/>
  <c r="AU90" i="1"/>
  <c r="AT90" i="1"/>
  <c r="AS90" i="1"/>
  <c r="AR90" i="1"/>
  <c r="AQ90" i="1"/>
  <c r="AP90" i="1"/>
  <c r="AO90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CV89" i="1"/>
  <c r="CU89" i="1"/>
  <c r="CT89" i="1"/>
  <c r="CS89" i="1"/>
  <c r="CR82" i="2" s="1"/>
  <c r="CR89" i="1"/>
  <c r="CQ82" i="2" s="1"/>
  <c r="CQ89" i="1"/>
  <c r="CP82" i="2" s="1"/>
  <c r="CP89" i="1"/>
  <c r="CO82" i="2" s="1"/>
  <c r="CO89" i="1"/>
  <c r="CN82" i="2" s="1"/>
  <c r="CN89" i="1"/>
  <c r="CM82" i="2" s="1"/>
  <c r="CM89" i="1"/>
  <c r="CL82" i="2" s="1"/>
  <c r="CL89" i="1"/>
  <c r="CK82" i="2" s="1"/>
  <c r="CK89" i="1"/>
  <c r="CJ82" i="2" s="1"/>
  <c r="CJ89" i="1"/>
  <c r="CI89" i="1"/>
  <c r="CH89" i="1"/>
  <c r="CG89" i="1"/>
  <c r="CF89" i="1"/>
  <c r="CE89" i="1"/>
  <c r="CD89" i="1"/>
  <c r="CC89" i="1"/>
  <c r="CB89" i="1"/>
  <c r="CA89" i="1"/>
  <c r="BZ89" i="1"/>
  <c r="BY89" i="1"/>
  <c r="BX89" i="1"/>
  <c r="BW89" i="1"/>
  <c r="BV89" i="1"/>
  <c r="BU89" i="1"/>
  <c r="BT89" i="1"/>
  <c r="BS89" i="1"/>
  <c r="BR89" i="1"/>
  <c r="BQ89" i="1"/>
  <c r="BP89" i="1"/>
  <c r="BO89" i="1"/>
  <c r="BN89" i="1"/>
  <c r="BM89" i="1"/>
  <c r="BL89" i="1"/>
  <c r="BK89" i="1"/>
  <c r="BJ89" i="1"/>
  <c r="BI89" i="1"/>
  <c r="BH89" i="1"/>
  <c r="BG89" i="1"/>
  <c r="BF89" i="1"/>
  <c r="BE89" i="1"/>
  <c r="BD89" i="1"/>
  <c r="BC89" i="1"/>
  <c r="BB89" i="1"/>
  <c r="BA89" i="1"/>
  <c r="AZ89" i="1"/>
  <c r="AY89" i="1"/>
  <c r="AX89" i="1"/>
  <c r="AW89" i="1"/>
  <c r="AV89" i="1"/>
  <c r="AU89" i="1"/>
  <c r="AT89" i="1"/>
  <c r="AS89" i="1"/>
  <c r="AR89" i="1"/>
  <c r="AQ89" i="1"/>
  <c r="AP89" i="1"/>
  <c r="AO89" i="1"/>
  <c r="AN89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CV88" i="1"/>
  <c r="CU88" i="1"/>
  <c r="CT88" i="1"/>
  <c r="CS88" i="1"/>
  <c r="CR81" i="2" s="1"/>
  <c r="CR88" i="1"/>
  <c r="CQ81" i="2" s="1"/>
  <c r="CQ88" i="1"/>
  <c r="CP81" i="2" s="1"/>
  <c r="CP88" i="1"/>
  <c r="CO81" i="2" s="1"/>
  <c r="CO88" i="1"/>
  <c r="CN81" i="2" s="1"/>
  <c r="CN88" i="1"/>
  <c r="CM81" i="2" s="1"/>
  <c r="CM88" i="1"/>
  <c r="CL81" i="2" s="1"/>
  <c r="CL88" i="1"/>
  <c r="CK81" i="2" s="1"/>
  <c r="CK88" i="1"/>
  <c r="CJ81" i="2" s="1"/>
  <c r="CJ88" i="1"/>
  <c r="CI88" i="1"/>
  <c r="CH88" i="1"/>
  <c r="CG88" i="1"/>
  <c r="CF88" i="1"/>
  <c r="CE88" i="1"/>
  <c r="CD88" i="1"/>
  <c r="CC88" i="1"/>
  <c r="CB88" i="1"/>
  <c r="CA88" i="1"/>
  <c r="BZ88" i="1"/>
  <c r="BY88" i="1"/>
  <c r="BX88" i="1"/>
  <c r="BW88" i="1"/>
  <c r="BV88" i="1"/>
  <c r="BU88" i="1"/>
  <c r="BT88" i="1"/>
  <c r="BS88" i="1"/>
  <c r="BR88" i="1"/>
  <c r="BQ88" i="1"/>
  <c r="BP88" i="1"/>
  <c r="BO88" i="1"/>
  <c r="BN88" i="1"/>
  <c r="BM88" i="1"/>
  <c r="BL88" i="1"/>
  <c r="BK88" i="1"/>
  <c r="BJ88" i="1"/>
  <c r="BI88" i="1"/>
  <c r="BH88" i="1"/>
  <c r="BG88" i="1"/>
  <c r="BF88" i="1"/>
  <c r="BE88" i="1"/>
  <c r="BD88" i="1"/>
  <c r="BC88" i="1"/>
  <c r="BB88" i="1"/>
  <c r="BA88" i="1"/>
  <c r="AZ88" i="1"/>
  <c r="AY88" i="1"/>
  <c r="AX88" i="1"/>
  <c r="AW88" i="1"/>
  <c r="AV88" i="1"/>
  <c r="AU88" i="1"/>
  <c r="AT88" i="1"/>
  <c r="AS88" i="1"/>
  <c r="AR88" i="1"/>
  <c r="AQ88" i="1"/>
  <c r="AP88" i="1"/>
  <c r="AO88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CV87" i="1"/>
  <c r="CU87" i="1"/>
  <c r="CT87" i="1"/>
  <c r="CS87" i="1"/>
  <c r="CR80" i="2" s="1"/>
  <c r="CR87" i="1"/>
  <c r="CQ80" i="2" s="1"/>
  <c r="CQ87" i="1"/>
  <c r="CP80" i="2" s="1"/>
  <c r="CP87" i="1"/>
  <c r="CO80" i="2" s="1"/>
  <c r="CO87" i="1"/>
  <c r="CN80" i="2" s="1"/>
  <c r="CN87" i="1"/>
  <c r="CM80" i="2" s="1"/>
  <c r="CM87" i="1"/>
  <c r="CL80" i="2" s="1"/>
  <c r="CL87" i="1"/>
  <c r="CK80" i="2" s="1"/>
  <c r="CK87" i="1"/>
  <c r="CJ80" i="2" s="1"/>
  <c r="CJ87" i="1"/>
  <c r="CI87" i="1"/>
  <c r="CH87" i="1"/>
  <c r="CG87" i="1"/>
  <c r="CF87" i="1"/>
  <c r="CE87" i="1"/>
  <c r="CD87" i="1"/>
  <c r="CC87" i="1"/>
  <c r="CB87" i="1"/>
  <c r="CA87" i="1"/>
  <c r="BZ87" i="1"/>
  <c r="BY87" i="1"/>
  <c r="BX87" i="1"/>
  <c r="BW87" i="1"/>
  <c r="BV87" i="1"/>
  <c r="BU87" i="1"/>
  <c r="BT87" i="1"/>
  <c r="BS87" i="1"/>
  <c r="BR87" i="1"/>
  <c r="BQ87" i="1"/>
  <c r="BP87" i="1"/>
  <c r="BO87" i="1"/>
  <c r="BN87" i="1"/>
  <c r="BM87" i="1"/>
  <c r="BL87" i="1"/>
  <c r="BK87" i="1"/>
  <c r="BJ87" i="1"/>
  <c r="BI87" i="1"/>
  <c r="BH87" i="1"/>
  <c r="BG87" i="1"/>
  <c r="BF87" i="1"/>
  <c r="BE87" i="1"/>
  <c r="BD87" i="1"/>
  <c r="BC87" i="1"/>
  <c r="BB87" i="1"/>
  <c r="BA87" i="1"/>
  <c r="AZ87" i="1"/>
  <c r="AY87" i="1"/>
  <c r="AX87" i="1"/>
  <c r="AW87" i="1"/>
  <c r="AV87" i="1"/>
  <c r="AU87" i="1"/>
  <c r="AT87" i="1"/>
  <c r="AS87" i="1"/>
  <c r="AR87" i="1"/>
  <c r="AQ87" i="1"/>
  <c r="AP87" i="1"/>
  <c r="AO87" i="1"/>
  <c r="AN87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CV86" i="1"/>
  <c r="CU86" i="1"/>
  <c r="CT86" i="1"/>
  <c r="CS86" i="1"/>
  <c r="CR86" i="1"/>
  <c r="CQ86" i="1"/>
  <c r="CP86" i="1"/>
  <c r="CO86" i="1"/>
  <c r="CN86" i="1"/>
  <c r="CM86" i="1"/>
  <c r="CL86" i="1"/>
  <c r="CK86" i="1"/>
  <c r="CJ86" i="1"/>
  <c r="CI86" i="1"/>
  <c r="CH86" i="1"/>
  <c r="CG86" i="1"/>
  <c r="CF86" i="1"/>
  <c r="CE86" i="1"/>
  <c r="CD86" i="1"/>
  <c r="CC86" i="1"/>
  <c r="CB86" i="1"/>
  <c r="CA86" i="1"/>
  <c r="BZ86" i="1"/>
  <c r="BY86" i="1"/>
  <c r="BX86" i="1"/>
  <c r="BW86" i="1"/>
  <c r="BV86" i="1"/>
  <c r="BU86" i="1"/>
  <c r="BT86" i="1"/>
  <c r="BS86" i="1"/>
  <c r="BR86" i="1"/>
  <c r="BQ86" i="1"/>
  <c r="BP86" i="1"/>
  <c r="BO86" i="1"/>
  <c r="BN86" i="1"/>
  <c r="BM86" i="1"/>
  <c r="BL86" i="1"/>
  <c r="BK86" i="1"/>
  <c r="BJ86" i="1"/>
  <c r="BI86" i="1"/>
  <c r="BH86" i="1"/>
  <c r="BG86" i="1"/>
  <c r="BF86" i="1"/>
  <c r="BE86" i="1"/>
  <c r="BD86" i="1"/>
  <c r="BC86" i="1"/>
  <c r="BB86" i="1"/>
  <c r="BA86" i="1"/>
  <c r="AZ86" i="1"/>
  <c r="AY86" i="1"/>
  <c r="AX86" i="1"/>
  <c r="AW86" i="1"/>
  <c r="AV86" i="1"/>
  <c r="AU86" i="1"/>
  <c r="AT86" i="1"/>
  <c r="AS86" i="1"/>
  <c r="AR86" i="1"/>
  <c r="AQ86" i="1"/>
  <c r="AP86" i="1"/>
  <c r="AO86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CV85" i="1"/>
  <c r="CU85" i="1"/>
  <c r="CT85" i="1"/>
  <c r="CS85" i="1"/>
  <c r="CR79" i="2" s="1"/>
  <c r="CR85" i="1"/>
  <c r="CQ79" i="2" s="1"/>
  <c r="CQ85" i="1"/>
  <c r="CP79" i="2" s="1"/>
  <c r="CP85" i="1"/>
  <c r="CO79" i="2" s="1"/>
  <c r="CO85" i="1"/>
  <c r="CN79" i="2" s="1"/>
  <c r="CN85" i="1"/>
  <c r="CM79" i="2" s="1"/>
  <c r="CM85" i="1"/>
  <c r="CL79" i="2" s="1"/>
  <c r="CL85" i="1"/>
  <c r="CK79" i="2" s="1"/>
  <c r="CK85" i="1"/>
  <c r="CJ79" i="2" s="1"/>
  <c r="CJ85" i="1"/>
  <c r="CI85" i="1"/>
  <c r="CH85" i="1"/>
  <c r="CG85" i="1"/>
  <c r="CF85" i="1"/>
  <c r="CE85" i="1"/>
  <c r="CD85" i="1"/>
  <c r="CC85" i="1"/>
  <c r="CB85" i="1"/>
  <c r="CA85" i="1"/>
  <c r="BZ85" i="1"/>
  <c r="BY85" i="1"/>
  <c r="BX85" i="1"/>
  <c r="BW85" i="1"/>
  <c r="BV85" i="1"/>
  <c r="BU85" i="1"/>
  <c r="BT85" i="1"/>
  <c r="BS85" i="1"/>
  <c r="BR85" i="1"/>
  <c r="BQ85" i="1"/>
  <c r="BP85" i="1"/>
  <c r="BO85" i="1"/>
  <c r="BN85" i="1"/>
  <c r="BM85" i="1"/>
  <c r="BL85" i="1"/>
  <c r="BK85" i="1"/>
  <c r="BJ85" i="1"/>
  <c r="BI85" i="1"/>
  <c r="BH85" i="1"/>
  <c r="BG85" i="1"/>
  <c r="BF85" i="1"/>
  <c r="BE85" i="1"/>
  <c r="BD85" i="1"/>
  <c r="BC85" i="1"/>
  <c r="BB85" i="1"/>
  <c r="BA85" i="1"/>
  <c r="AZ85" i="1"/>
  <c r="AY85" i="1"/>
  <c r="AX85" i="1"/>
  <c r="AW85" i="1"/>
  <c r="AV85" i="1"/>
  <c r="AU85" i="1"/>
  <c r="AT85" i="1"/>
  <c r="AS85" i="1"/>
  <c r="AR85" i="1"/>
  <c r="AQ85" i="1"/>
  <c r="AP85" i="1"/>
  <c r="AO85" i="1"/>
  <c r="AN85" i="1"/>
  <c r="AM85" i="1"/>
  <c r="AL85" i="1"/>
  <c r="AK85" i="1"/>
  <c r="AJ85" i="1"/>
  <c r="AI85" i="1"/>
  <c r="AH85" i="1"/>
  <c r="AG85" i="1"/>
  <c r="AF85" i="1"/>
  <c r="AE85" i="1"/>
  <c r="AD85" i="1"/>
  <c r="AC85" i="1"/>
  <c r="AB85" i="1"/>
  <c r="AA85" i="1"/>
  <c r="CV84" i="1"/>
  <c r="CU84" i="1"/>
  <c r="CT84" i="1"/>
  <c r="CS84" i="1"/>
  <c r="CR78" i="2" s="1"/>
  <c r="CR84" i="1"/>
  <c r="CQ78" i="2" s="1"/>
  <c r="CQ84" i="1"/>
  <c r="CP78" i="2" s="1"/>
  <c r="CP84" i="1"/>
  <c r="CO78" i="2" s="1"/>
  <c r="CO84" i="1"/>
  <c r="CN78" i="2" s="1"/>
  <c r="CN84" i="1"/>
  <c r="CM78" i="2" s="1"/>
  <c r="CM84" i="1"/>
  <c r="CL78" i="2" s="1"/>
  <c r="CL84" i="1"/>
  <c r="CK78" i="2" s="1"/>
  <c r="CK84" i="1"/>
  <c r="CJ78" i="2" s="1"/>
  <c r="CJ84" i="1"/>
  <c r="CI84" i="1"/>
  <c r="CH84" i="1"/>
  <c r="CG84" i="1"/>
  <c r="CF84" i="1"/>
  <c r="CE84" i="1"/>
  <c r="CD84" i="1"/>
  <c r="CC84" i="1"/>
  <c r="CB84" i="1"/>
  <c r="CA84" i="1"/>
  <c r="BZ84" i="1"/>
  <c r="BY84" i="1"/>
  <c r="BX84" i="1"/>
  <c r="BW84" i="1"/>
  <c r="BV84" i="1"/>
  <c r="BU84" i="1"/>
  <c r="BT84" i="1"/>
  <c r="BS84" i="1"/>
  <c r="BR84" i="1"/>
  <c r="BQ84" i="1"/>
  <c r="BP84" i="1"/>
  <c r="BO84" i="1"/>
  <c r="BN84" i="1"/>
  <c r="BM84" i="1"/>
  <c r="BL84" i="1"/>
  <c r="BK84" i="1"/>
  <c r="BJ84" i="1"/>
  <c r="BI84" i="1"/>
  <c r="BH84" i="1"/>
  <c r="BG84" i="1"/>
  <c r="BF84" i="1"/>
  <c r="BE84" i="1"/>
  <c r="BD84" i="1"/>
  <c r="BC84" i="1"/>
  <c r="BB84" i="1"/>
  <c r="BA84" i="1"/>
  <c r="AZ84" i="1"/>
  <c r="AY84" i="1"/>
  <c r="AX84" i="1"/>
  <c r="AW84" i="1"/>
  <c r="AV84" i="1"/>
  <c r="AU84" i="1"/>
  <c r="AT84" i="1"/>
  <c r="AS84" i="1"/>
  <c r="AR84" i="1"/>
  <c r="AQ84" i="1"/>
  <c r="AP84" i="1"/>
  <c r="AO84" i="1"/>
  <c r="AN84" i="1"/>
  <c r="AM84" i="1"/>
  <c r="AL84" i="1"/>
  <c r="AK84" i="1"/>
  <c r="AJ84" i="1"/>
  <c r="AI84" i="1"/>
  <c r="AH84" i="1"/>
  <c r="AG84" i="1"/>
  <c r="AF84" i="1"/>
  <c r="AE84" i="1"/>
  <c r="AD84" i="1"/>
  <c r="AC84" i="1"/>
  <c r="AB84" i="1"/>
  <c r="AA84" i="1"/>
  <c r="CV83" i="1"/>
  <c r="CU83" i="1"/>
  <c r="CT83" i="1"/>
  <c r="CS83" i="1"/>
  <c r="CR77" i="2" s="1"/>
  <c r="CR83" i="1"/>
  <c r="CQ77" i="2" s="1"/>
  <c r="CQ83" i="1"/>
  <c r="CP77" i="2" s="1"/>
  <c r="CP83" i="1"/>
  <c r="CO77" i="2" s="1"/>
  <c r="CO83" i="1"/>
  <c r="CN77" i="2" s="1"/>
  <c r="CN83" i="1"/>
  <c r="CM77" i="2" s="1"/>
  <c r="CM83" i="1"/>
  <c r="CL77" i="2" s="1"/>
  <c r="CL83" i="1"/>
  <c r="CK77" i="2" s="1"/>
  <c r="CK83" i="1"/>
  <c r="CJ77" i="2" s="1"/>
  <c r="CJ83" i="1"/>
  <c r="CI83" i="1"/>
  <c r="CH83" i="1"/>
  <c r="CG83" i="1"/>
  <c r="CF83" i="1"/>
  <c r="CE83" i="1"/>
  <c r="CD83" i="1"/>
  <c r="CC83" i="1"/>
  <c r="CB83" i="1"/>
  <c r="CA83" i="1"/>
  <c r="BZ83" i="1"/>
  <c r="BY83" i="1"/>
  <c r="BX83" i="1"/>
  <c r="BW83" i="1"/>
  <c r="BV83" i="1"/>
  <c r="BU83" i="1"/>
  <c r="BT83" i="1"/>
  <c r="BS83" i="1"/>
  <c r="BR83" i="1"/>
  <c r="BQ83" i="1"/>
  <c r="BP83" i="1"/>
  <c r="BO83" i="1"/>
  <c r="BN83" i="1"/>
  <c r="BM83" i="1"/>
  <c r="BL83" i="1"/>
  <c r="BK83" i="1"/>
  <c r="BJ83" i="1"/>
  <c r="BI83" i="1"/>
  <c r="BH83" i="1"/>
  <c r="BG83" i="1"/>
  <c r="BF83" i="1"/>
  <c r="BE83" i="1"/>
  <c r="BD83" i="1"/>
  <c r="BC83" i="1"/>
  <c r="BB83" i="1"/>
  <c r="BA83" i="1"/>
  <c r="AZ83" i="1"/>
  <c r="AY83" i="1"/>
  <c r="AX83" i="1"/>
  <c r="AW83" i="1"/>
  <c r="AV83" i="1"/>
  <c r="AU83" i="1"/>
  <c r="AT83" i="1"/>
  <c r="AS83" i="1"/>
  <c r="AR83" i="1"/>
  <c r="AQ83" i="1"/>
  <c r="AP83" i="1"/>
  <c r="AO83" i="1"/>
  <c r="AN83" i="1"/>
  <c r="AM83" i="1"/>
  <c r="AL83" i="1"/>
  <c r="AK83" i="1"/>
  <c r="AJ83" i="1"/>
  <c r="AI83" i="1"/>
  <c r="AH83" i="1"/>
  <c r="AG83" i="1"/>
  <c r="AF83" i="1"/>
  <c r="AE83" i="1"/>
  <c r="AD83" i="1"/>
  <c r="AC83" i="1"/>
  <c r="AB83" i="1"/>
  <c r="AA83" i="1"/>
  <c r="CV82" i="1"/>
  <c r="CU82" i="1"/>
  <c r="CT82" i="1"/>
  <c r="CS82" i="1"/>
  <c r="CR76" i="2" s="1"/>
  <c r="CR82" i="1"/>
  <c r="CQ76" i="2" s="1"/>
  <c r="CQ82" i="1"/>
  <c r="CP76" i="2" s="1"/>
  <c r="CP82" i="1"/>
  <c r="CO76" i="2" s="1"/>
  <c r="CO82" i="1"/>
  <c r="CN76" i="2" s="1"/>
  <c r="CN82" i="1"/>
  <c r="CM76" i="2" s="1"/>
  <c r="CM82" i="1"/>
  <c r="CL76" i="2" s="1"/>
  <c r="CL82" i="1"/>
  <c r="CK76" i="2" s="1"/>
  <c r="CK82" i="1"/>
  <c r="CJ76" i="2" s="1"/>
  <c r="CJ82" i="1"/>
  <c r="CI82" i="1"/>
  <c r="CH82" i="1"/>
  <c r="CG82" i="1"/>
  <c r="CF82" i="1"/>
  <c r="CE82" i="1"/>
  <c r="CD82" i="1"/>
  <c r="CC82" i="1"/>
  <c r="CB82" i="1"/>
  <c r="CA82" i="1"/>
  <c r="BZ82" i="1"/>
  <c r="BY82" i="1"/>
  <c r="BX82" i="1"/>
  <c r="BW82" i="1"/>
  <c r="BV82" i="1"/>
  <c r="BU82" i="1"/>
  <c r="BT82" i="1"/>
  <c r="BS82" i="1"/>
  <c r="BR82" i="1"/>
  <c r="BQ82" i="1"/>
  <c r="BP82" i="1"/>
  <c r="BO82" i="1"/>
  <c r="BN82" i="1"/>
  <c r="BM82" i="1"/>
  <c r="BL82" i="1"/>
  <c r="BK82" i="1"/>
  <c r="BJ82" i="1"/>
  <c r="BI82" i="1"/>
  <c r="BH82" i="1"/>
  <c r="BG82" i="1"/>
  <c r="BF82" i="1"/>
  <c r="BE82" i="1"/>
  <c r="BD82" i="1"/>
  <c r="BC82" i="1"/>
  <c r="BB82" i="1"/>
  <c r="BA82" i="1"/>
  <c r="AZ82" i="1"/>
  <c r="AY82" i="1"/>
  <c r="AX82" i="1"/>
  <c r="AW82" i="1"/>
  <c r="AV82" i="1"/>
  <c r="AU82" i="1"/>
  <c r="AT82" i="1"/>
  <c r="AS82" i="1"/>
  <c r="AR82" i="1"/>
  <c r="AQ82" i="1"/>
  <c r="AP82" i="1"/>
  <c r="AO82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CV81" i="1"/>
  <c r="CU81" i="1"/>
  <c r="CT81" i="1"/>
  <c r="CS81" i="1"/>
  <c r="CR75" i="2" s="1"/>
  <c r="CR81" i="1"/>
  <c r="CQ75" i="2" s="1"/>
  <c r="CQ81" i="1"/>
  <c r="CP75" i="2" s="1"/>
  <c r="CP81" i="1"/>
  <c r="CO75" i="2" s="1"/>
  <c r="CO81" i="1"/>
  <c r="CN75" i="2" s="1"/>
  <c r="CN81" i="1"/>
  <c r="CM75" i="2" s="1"/>
  <c r="CM81" i="1"/>
  <c r="CL75" i="2" s="1"/>
  <c r="CL81" i="1"/>
  <c r="CK75" i="2" s="1"/>
  <c r="CK81" i="1"/>
  <c r="CJ75" i="2" s="1"/>
  <c r="CJ81" i="1"/>
  <c r="CI81" i="1"/>
  <c r="CH81" i="1"/>
  <c r="CG81" i="1"/>
  <c r="CF81" i="1"/>
  <c r="CE81" i="1"/>
  <c r="CD81" i="1"/>
  <c r="CC81" i="1"/>
  <c r="CB81" i="1"/>
  <c r="CA81" i="1"/>
  <c r="BZ81" i="1"/>
  <c r="BY81" i="1"/>
  <c r="BX81" i="1"/>
  <c r="BW81" i="1"/>
  <c r="BV81" i="1"/>
  <c r="BU81" i="1"/>
  <c r="BT81" i="1"/>
  <c r="BS81" i="1"/>
  <c r="BR81" i="1"/>
  <c r="BQ81" i="1"/>
  <c r="BP81" i="1"/>
  <c r="BO81" i="1"/>
  <c r="BN81" i="1"/>
  <c r="BM81" i="1"/>
  <c r="BL81" i="1"/>
  <c r="BK81" i="1"/>
  <c r="BJ81" i="1"/>
  <c r="BI81" i="1"/>
  <c r="BH81" i="1"/>
  <c r="BG81" i="1"/>
  <c r="BF81" i="1"/>
  <c r="BE81" i="1"/>
  <c r="BD81" i="1"/>
  <c r="BC81" i="1"/>
  <c r="BB81" i="1"/>
  <c r="BA81" i="1"/>
  <c r="AZ81" i="1"/>
  <c r="AY81" i="1"/>
  <c r="AX81" i="1"/>
  <c r="AW81" i="1"/>
  <c r="AV81" i="1"/>
  <c r="AU81" i="1"/>
  <c r="AT81" i="1"/>
  <c r="AS81" i="1"/>
  <c r="AR81" i="1"/>
  <c r="AQ81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CV80" i="1"/>
  <c r="CU80" i="1"/>
  <c r="CT80" i="1"/>
  <c r="CS80" i="1"/>
  <c r="CR74" i="2" s="1"/>
  <c r="CR80" i="1"/>
  <c r="CQ74" i="2" s="1"/>
  <c r="CQ80" i="1"/>
  <c r="CP74" i="2" s="1"/>
  <c r="CP80" i="1"/>
  <c r="CO74" i="2" s="1"/>
  <c r="CO80" i="1"/>
  <c r="CN74" i="2" s="1"/>
  <c r="CN80" i="1"/>
  <c r="CM74" i="2" s="1"/>
  <c r="CM80" i="1"/>
  <c r="CL74" i="2" s="1"/>
  <c r="CL80" i="1"/>
  <c r="CK74" i="2" s="1"/>
  <c r="CK80" i="1"/>
  <c r="CJ74" i="2" s="1"/>
  <c r="CJ80" i="1"/>
  <c r="CI80" i="1"/>
  <c r="CH80" i="1"/>
  <c r="CG80" i="1"/>
  <c r="CF80" i="1"/>
  <c r="CE80" i="1"/>
  <c r="CD80" i="1"/>
  <c r="CC80" i="1"/>
  <c r="CB80" i="1"/>
  <c r="CA80" i="1"/>
  <c r="BZ80" i="1"/>
  <c r="BY80" i="1"/>
  <c r="BX80" i="1"/>
  <c r="BW80" i="1"/>
  <c r="BV80" i="1"/>
  <c r="BU80" i="1"/>
  <c r="BT80" i="1"/>
  <c r="BS80" i="1"/>
  <c r="BR80" i="1"/>
  <c r="BQ80" i="1"/>
  <c r="BP80" i="1"/>
  <c r="BO80" i="1"/>
  <c r="BN80" i="1"/>
  <c r="BM80" i="1"/>
  <c r="BL80" i="1"/>
  <c r="BK80" i="1"/>
  <c r="BJ80" i="1"/>
  <c r="BI80" i="1"/>
  <c r="BH80" i="1"/>
  <c r="BG80" i="1"/>
  <c r="BF80" i="1"/>
  <c r="BE80" i="1"/>
  <c r="BD80" i="1"/>
  <c r="BC80" i="1"/>
  <c r="BB80" i="1"/>
  <c r="BA80" i="1"/>
  <c r="AZ80" i="1"/>
  <c r="AY80" i="1"/>
  <c r="AX80" i="1"/>
  <c r="AW80" i="1"/>
  <c r="AV80" i="1"/>
  <c r="AU80" i="1"/>
  <c r="AT80" i="1"/>
  <c r="AS80" i="1"/>
  <c r="AR80" i="1"/>
  <c r="AQ80" i="1"/>
  <c r="AP80" i="1"/>
  <c r="AO80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CV79" i="1"/>
  <c r="CU79" i="1"/>
  <c r="CT79" i="1"/>
  <c r="CS79" i="1"/>
  <c r="CR73" i="2" s="1"/>
  <c r="CR79" i="1"/>
  <c r="CQ73" i="2" s="1"/>
  <c r="CQ79" i="1"/>
  <c r="CP73" i="2" s="1"/>
  <c r="CP79" i="1"/>
  <c r="CO73" i="2" s="1"/>
  <c r="CO79" i="1"/>
  <c r="CN73" i="2" s="1"/>
  <c r="CN79" i="1"/>
  <c r="CM73" i="2" s="1"/>
  <c r="CM79" i="1"/>
  <c r="CL73" i="2" s="1"/>
  <c r="CL79" i="1"/>
  <c r="CK73" i="2" s="1"/>
  <c r="CK79" i="1"/>
  <c r="CJ73" i="2" s="1"/>
  <c r="CJ79" i="1"/>
  <c r="CI79" i="1"/>
  <c r="CH79" i="1"/>
  <c r="CG79" i="1"/>
  <c r="CF79" i="1"/>
  <c r="CE79" i="1"/>
  <c r="CD79" i="1"/>
  <c r="CC79" i="1"/>
  <c r="CB79" i="1"/>
  <c r="CA79" i="1"/>
  <c r="BZ79" i="1"/>
  <c r="BY79" i="1"/>
  <c r="BX79" i="1"/>
  <c r="BW79" i="1"/>
  <c r="BV79" i="1"/>
  <c r="BU79" i="1"/>
  <c r="BT79" i="1"/>
  <c r="BS79" i="1"/>
  <c r="BR79" i="1"/>
  <c r="BQ79" i="1"/>
  <c r="BP79" i="1"/>
  <c r="BO79" i="1"/>
  <c r="BN79" i="1"/>
  <c r="BM79" i="1"/>
  <c r="BL79" i="1"/>
  <c r="BK79" i="1"/>
  <c r="BJ79" i="1"/>
  <c r="BI79" i="1"/>
  <c r="BH79" i="1"/>
  <c r="BG79" i="1"/>
  <c r="BF79" i="1"/>
  <c r="BE79" i="1"/>
  <c r="BD79" i="1"/>
  <c r="BC79" i="1"/>
  <c r="BB79" i="1"/>
  <c r="BA79" i="1"/>
  <c r="AZ79" i="1"/>
  <c r="AY79" i="1"/>
  <c r="AX79" i="1"/>
  <c r="AW79" i="1"/>
  <c r="AV79" i="1"/>
  <c r="AU79" i="1"/>
  <c r="AT79" i="1"/>
  <c r="AS79" i="1"/>
  <c r="AR79" i="1"/>
  <c r="AQ79" i="1"/>
  <c r="AP79" i="1"/>
  <c r="AO79" i="1"/>
  <c r="AN79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CV78" i="1"/>
  <c r="CU78" i="1"/>
  <c r="CT78" i="1"/>
  <c r="CS78" i="1"/>
  <c r="CR72" i="2" s="1"/>
  <c r="CR78" i="1"/>
  <c r="CQ72" i="2" s="1"/>
  <c r="CQ78" i="1"/>
  <c r="CP72" i="2" s="1"/>
  <c r="CP78" i="1"/>
  <c r="CO72" i="2" s="1"/>
  <c r="CO78" i="1"/>
  <c r="CN72" i="2" s="1"/>
  <c r="CN78" i="1"/>
  <c r="CM72" i="2" s="1"/>
  <c r="CM78" i="1"/>
  <c r="CL72" i="2" s="1"/>
  <c r="CL78" i="1"/>
  <c r="CK72" i="2" s="1"/>
  <c r="CK78" i="1"/>
  <c r="CJ72" i="2" s="1"/>
  <c r="CJ78" i="1"/>
  <c r="CI78" i="1"/>
  <c r="CH78" i="1"/>
  <c r="CG78" i="1"/>
  <c r="CF78" i="1"/>
  <c r="CE78" i="1"/>
  <c r="CD78" i="1"/>
  <c r="CC78" i="1"/>
  <c r="CB78" i="1"/>
  <c r="CA78" i="1"/>
  <c r="BZ78" i="1"/>
  <c r="BY78" i="1"/>
  <c r="BX78" i="1"/>
  <c r="BW78" i="1"/>
  <c r="BV78" i="1"/>
  <c r="BU78" i="1"/>
  <c r="BT78" i="1"/>
  <c r="BS78" i="1"/>
  <c r="BR78" i="1"/>
  <c r="BQ78" i="1"/>
  <c r="BP78" i="1"/>
  <c r="BO78" i="1"/>
  <c r="BN78" i="1"/>
  <c r="BM78" i="1"/>
  <c r="BL78" i="1"/>
  <c r="BK78" i="1"/>
  <c r="BJ78" i="1"/>
  <c r="BI78" i="1"/>
  <c r="BH78" i="1"/>
  <c r="BG78" i="1"/>
  <c r="BF78" i="1"/>
  <c r="BE78" i="1"/>
  <c r="BD78" i="1"/>
  <c r="BC78" i="1"/>
  <c r="BB78" i="1"/>
  <c r="BA78" i="1"/>
  <c r="AZ78" i="1"/>
  <c r="AY78" i="1"/>
  <c r="AX78" i="1"/>
  <c r="AW78" i="1"/>
  <c r="AV78" i="1"/>
  <c r="AU78" i="1"/>
  <c r="AT78" i="1"/>
  <c r="AS78" i="1"/>
  <c r="AR78" i="1"/>
  <c r="AQ78" i="1"/>
  <c r="AP78" i="1"/>
  <c r="AO78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CV77" i="1"/>
  <c r="CU77" i="1"/>
  <c r="CT77" i="1"/>
  <c r="CS77" i="1"/>
  <c r="CR71" i="2" s="1"/>
  <c r="CR77" i="1"/>
  <c r="CQ71" i="2" s="1"/>
  <c r="CQ77" i="1"/>
  <c r="CP71" i="2" s="1"/>
  <c r="CP77" i="1"/>
  <c r="CO71" i="2" s="1"/>
  <c r="CO77" i="1"/>
  <c r="CN71" i="2" s="1"/>
  <c r="CN77" i="1"/>
  <c r="CM71" i="2" s="1"/>
  <c r="CM77" i="1"/>
  <c r="CL71" i="2" s="1"/>
  <c r="CL77" i="1"/>
  <c r="CK71" i="2" s="1"/>
  <c r="CK77" i="1"/>
  <c r="CJ71" i="2" s="1"/>
  <c r="CJ77" i="1"/>
  <c r="CI77" i="1"/>
  <c r="CH77" i="1"/>
  <c r="CG77" i="1"/>
  <c r="CF77" i="1"/>
  <c r="CE77" i="1"/>
  <c r="CD77" i="1"/>
  <c r="CC77" i="1"/>
  <c r="CB77" i="1"/>
  <c r="CA77" i="1"/>
  <c r="BZ77" i="1"/>
  <c r="BY77" i="1"/>
  <c r="BX77" i="1"/>
  <c r="BW77" i="1"/>
  <c r="BV77" i="1"/>
  <c r="BU77" i="1"/>
  <c r="BT77" i="1"/>
  <c r="BS77" i="1"/>
  <c r="BR77" i="1"/>
  <c r="BQ77" i="1"/>
  <c r="BP77" i="1"/>
  <c r="BO77" i="1"/>
  <c r="BN77" i="1"/>
  <c r="BM77" i="1"/>
  <c r="BL77" i="1"/>
  <c r="BK77" i="1"/>
  <c r="BJ77" i="1"/>
  <c r="BI77" i="1"/>
  <c r="BH77" i="1"/>
  <c r="BG77" i="1"/>
  <c r="BF77" i="1"/>
  <c r="BE77" i="1"/>
  <c r="BD77" i="1"/>
  <c r="BC77" i="1"/>
  <c r="BB77" i="1"/>
  <c r="BA77" i="1"/>
  <c r="AZ77" i="1"/>
  <c r="AY77" i="1"/>
  <c r="AX77" i="1"/>
  <c r="AW77" i="1"/>
  <c r="AV77" i="1"/>
  <c r="AU77" i="1"/>
  <c r="AT77" i="1"/>
  <c r="AS77" i="1"/>
  <c r="AR77" i="1"/>
  <c r="AQ77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CV76" i="1"/>
  <c r="CU76" i="1"/>
  <c r="CT76" i="1"/>
  <c r="CS76" i="1"/>
  <c r="CR70" i="2" s="1"/>
  <c r="CR76" i="1"/>
  <c r="CQ70" i="2" s="1"/>
  <c r="CQ76" i="1"/>
  <c r="CP70" i="2" s="1"/>
  <c r="CP76" i="1"/>
  <c r="CO70" i="2" s="1"/>
  <c r="CO76" i="1"/>
  <c r="CN70" i="2" s="1"/>
  <c r="CN76" i="1"/>
  <c r="CM70" i="2" s="1"/>
  <c r="CM76" i="1"/>
  <c r="CL70" i="2" s="1"/>
  <c r="CL76" i="1"/>
  <c r="CK70" i="2" s="1"/>
  <c r="CK76" i="1"/>
  <c r="CJ70" i="2" s="1"/>
  <c r="CJ76" i="1"/>
  <c r="CI76" i="1"/>
  <c r="CH76" i="1"/>
  <c r="CG76" i="1"/>
  <c r="CF76" i="1"/>
  <c r="CE76" i="1"/>
  <c r="CD76" i="1"/>
  <c r="CC76" i="1"/>
  <c r="CB76" i="1"/>
  <c r="CA76" i="1"/>
  <c r="BZ76" i="1"/>
  <c r="BY76" i="1"/>
  <c r="BX76" i="1"/>
  <c r="BW76" i="1"/>
  <c r="BV76" i="1"/>
  <c r="BU76" i="1"/>
  <c r="BT76" i="1"/>
  <c r="BS76" i="1"/>
  <c r="BR76" i="1"/>
  <c r="BQ76" i="1"/>
  <c r="BP76" i="1"/>
  <c r="BO76" i="1"/>
  <c r="BN76" i="1"/>
  <c r="BM76" i="1"/>
  <c r="BL76" i="1"/>
  <c r="BK76" i="1"/>
  <c r="BJ76" i="1"/>
  <c r="BI76" i="1"/>
  <c r="BH76" i="1"/>
  <c r="BG76" i="1"/>
  <c r="BF76" i="1"/>
  <c r="BE76" i="1"/>
  <c r="BD76" i="1"/>
  <c r="BC76" i="1"/>
  <c r="BB76" i="1"/>
  <c r="BA76" i="1"/>
  <c r="AZ76" i="1"/>
  <c r="AY76" i="1"/>
  <c r="AX76" i="1"/>
  <c r="AW76" i="1"/>
  <c r="AV76" i="1"/>
  <c r="AU76" i="1"/>
  <c r="AT76" i="1"/>
  <c r="AS76" i="1"/>
  <c r="AR76" i="1"/>
  <c r="AQ76" i="1"/>
  <c r="AP76" i="1"/>
  <c r="AO76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CV75" i="1"/>
  <c r="CU75" i="1"/>
  <c r="CT75" i="1"/>
  <c r="CS75" i="1"/>
  <c r="CR75" i="1"/>
  <c r="CQ75" i="1"/>
  <c r="CP75" i="1"/>
  <c r="CO75" i="1"/>
  <c r="CN75" i="1"/>
  <c r="CM75" i="1"/>
  <c r="CL75" i="1"/>
  <c r="CK75" i="1"/>
  <c r="CJ75" i="1"/>
  <c r="CI75" i="1"/>
  <c r="CH75" i="1"/>
  <c r="CG75" i="1"/>
  <c r="CF75" i="1"/>
  <c r="CE75" i="1"/>
  <c r="CD75" i="1"/>
  <c r="CC75" i="1"/>
  <c r="CB75" i="1"/>
  <c r="CA75" i="1"/>
  <c r="BZ75" i="1"/>
  <c r="BY75" i="1"/>
  <c r="BX75" i="1"/>
  <c r="BW75" i="1"/>
  <c r="BV75" i="1"/>
  <c r="BU75" i="1"/>
  <c r="BT75" i="1"/>
  <c r="BS75" i="1"/>
  <c r="BR75" i="1"/>
  <c r="BQ75" i="1"/>
  <c r="BP75" i="1"/>
  <c r="BO75" i="1"/>
  <c r="BN75" i="1"/>
  <c r="BM75" i="1"/>
  <c r="BL75" i="1"/>
  <c r="BK75" i="1"/>
  <c r="BJ75" i="1"/>
  <c r="BI75" i="1"/>
  <c r="BH75" i="1"/>
  <c r="BG75" i="1"/>
  <c r="BF75" i="1"/>
  <c r="BE75" i="1"/>
  <c r="BD75" i="1"/>
  <c r="BC75" i="1"/>
  <c r="BB75" i="1"/>
  <c r="BA75" i="1"/>
  <c r="AZ75" i="1"/>
  <c r="AY75" i="1"/>
  <c r="AX75" i="1"/>
  <c r="AW75" i="1"/>
  <c r="AV75" i="1"/>
  <c r="AU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CV74" i="1"/>
  <c r="CU74" i="1"/>
  <c r="CT74" i="1"/>
  <c r="CS74" i="1"/>
  <c r="CR69" i="2" s="1"/>
  <c r="CR74" i="1"/>
  <c r="CQ69" i="2" s="1"/>
  <c r="CQ74" i="1"/>
  <c r="CP69" i="2" s="1"/>
  <c r="CP74" i="1"/>
  <c r="CO69" i="2" s="1"/>
  <c r="CO74" i="1"/>
  <c r="CN69" i="2" s="1"/>
  <c r="CN74" i="1"/>
  <c r="CM69" i="2" s="1"/>
  <c r="CM74" i="1"/>
  <c r="CL69" i="2" s="1"/>
  <c r="CL74" i="1"/>
  <c r="CK69" i="2" s="1"/>
  <c r="CK74" i="1"/>
  <c r="CJ69" i="2" s="1"/>
  <c r="CJ74" i="1"/>
  <c r="CI74" i="1"/>
  <c r="CH74" i="1"/>
  <c r="CG74" i="1"/>
  <c r="CF74" i="1"/>
  <c r="CE74" i="1"/>
  <c r="CD74" i="1"/>
  <c r="CC74" i="1"/>
  <c r="CB74" i="1"/>
  <c r="CA74" i="1"/>
  <c r="BZ74" i="1"/>
  <c r="BY74" i="1"/>
  <c r="BX74" i="1"/>
  <c r="BW74" i="1"/>
  <c r="BV74" i="1"/>
  <c r="BU74" i="1"/>
  <c r="BT74" i="1"/>
  <c r="BS74" i="1"/>
  <c r="BR74" i="1"/>
  <c r="BQ74" i="1"/>
  <c r="BP74" i="1"/>
  <c r="BO74" i="1"/>
  <c r="BN74" i="1"/>
  <c r="BM74" i="1"/>
  <c r="BL74" i="1"/>
  <c r="BK74" i="1"/>
  <c r="BJ74" i="1"/>
  <c r="BI74" i="1"/>
  <c r="BH74" i="1"/>
  <c r="BG74" i="1"/>
  <c r="BF74" i="1"/>
  <c r="BE74" i="1"/>
  <c r="BD74" i="1"/>
  <c r="BC74" i="1"/>
  <c r="BB74" i="1"/>
  <c r="BA74" i="1"/>
  <c r="AZ74" i="1"/>
  <c r="AY74" i="1"/>
  <c r="AX74" i="1"/>
  <c r="AW74" i="1"/>
  <c r="AV74" i="1"/>
  <c r="AU74" i="1"/>
  <c r="AT74" i="1"/>
  <c r="AS74" i="1"/>
  <c r="AR74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CV73" i="1"/>
  <c r="CU73" i="1"/>
  <c r="CT73" i="1"/>
  <c r="CS73" i="1"/>
  <c r="CR68" i="2" s="1"/>
  <c r="CR73" i="1"/>
  <c r="CQ68" i="2" s="1"/>
  <c r="CQ73" i="1"/>
  <c r="CP68" i="2" s="1"/>
  <c r="CP73" i="1"/>
  <c r="CO68" i="2" s="1"/>
  <c r="CO73" i="1"/>
  <c r="CN68" i="2" s="1"/>
  <c r="CN73" i="1"/>
  <c r="CM68" i="2" s="1"/>
  <c r="CM73" i="1"/>
  <c r="CL68" i="2" s="1"/>
  <c r="CL73" i="1"/>
  <c r="CK68" i="2" s="1"/>
  <c r="CK73" i="1"/>
  <c r="CJ68" i="2" s="1"/>
  <c r="CJ73" i="1"/>
  <c r="CI73" i="1"/>
  <c r="CH73" i="1"/>
  <c r="CG73" i="1"/>
  <c r="CF73" i="1"/>
  <c r="CE73" i="1"/>
  <c r="CD73" i="1"/>
  <c r="CC73" i="1"/>
  <c r="CB73" i="1"/>
  <c r="CA73" i="1"/>
  <c r="BZ73" i="1"/>
  <c r="BY73" i="1"/>
  <c r="BX73" i="1"/>
  <c r="BW73" i="1"/>
  <c r="BV73" i="1"/>
  <c r="BU73" i="1"/>
  <c r="BT73" i="1"/>
  <c r="BS73" i="1"/>
  <c r="BR73" i="1"/>
  <c r="BQ73" i="1"/>
  <c r="BP73" i="1"/>
  <c r="BO73" i="1"/>
  <c r="BN73" i="1"/>
  <c r="BM73" i="1"/>
  <c r="BL73" i="1"/>
  <c r="BK73" i="1"/>
  <c r="BJ73" i="1"/>
  <c r="BI73" i="1"/>
  <c r="BH73" i="1"/>
  <c r="BG73" i="1"/>
  <c r="BF73" i="1"/>
  <c r="BE73" i="1"/>
  <c r="BD73" i="1"/>
  <c r="BC73" i="1"/>
  <c r="BB73" i="1"/>
  <c r="BA73" i="1"/>
  <c r="AZ73" i="1"/>
  <c r="AY73" i="1"/>
  <c r="AX73" i="1"/>
  <c r="AW73" i="1"/>
  <c r="AV73" i="1"/>
  <c r="AU73" i="1"/>
  <c r="AT73" i="1"/>
  <c r="AS73" i="1"/>
  <c r="AR73" i="1"/>
  <c r="AQ73" i="1"/>
  <c r="AP73" i="1"/>
  <c r="AO73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CV72" i="1"/>
  <c r="CU72" i="1"/>
  <c r="CT72" i="1"/>
  <c r="CS72" i="1"/>
  <c r="CR67" i="2" s="1"/>
  <c r="CR72" i="1"/>
  <c r="CQ67" i="2" s="1"/>
  <c r="CQ72" i="1"/>
  <c r="CP67" i="2" s="1"/>
  <c r="CP72" i="1"/>
  <c r="CO67" i="2" s="1"/>
  <c r="CO72" i="1"/>
  <c r="CN67" i="2" s="1"/>
  <c r="CN72" i="1"/>
  <c r="CM67" i="2" s="1"/>
  <c r="CM72" i="1"/>
  <c r="CL67" i="2" s="1"/>
  <c r="CL72" i="1"/>
  <c r="CK67" i="2" s="1"/>
  <c r="CK72" i="1"/>
  <c r="CJ67" i="2" s="1"/>
  <c r="CJ72" i="1"/>
  <c r="CI72" i="1"/>
  <c r="CH72" i="1"/>
  <c r="CG72" i="1"/>
  <c r="CF72" i="1"/>
  <c r="CE72" i="1"/>
  <c r="CD72" i="1"/>
  <c r="CC72" i="1"/>
  <c r="CB72" i="1"/>
  <c r="CA72" i="1"/>
  <c r="BZ72" i="1"/>
  <c r="BY72" i="1"/>
  <c r="BX72" i="1"/>
  <c r="BW72" i="1"/>
  <c r="BV72" i="1"/>
  <c r="BU72" i="1"/>
  <c r="BT72" i="1"/>
  <c r="BS72" i="1"/>
  <c r="BR72" i="1"/>
  <c r="BQ72" i="1"/>
  <c r="BP72" i="1"/>
  <c r="BO72" i="1"/>
  <c r="BN72" i="1"/>
  <c r="BM72" i="1"/>
  <c r="BL72" i="1"/>
  <c r="BK72" i="1"/>
  <c r="BJ72" i="1"/>
  <c r="BI72" i="1"/>
  <c r="BH72" i="1"/>
  <c r="BG72" i="1"/>
  <c r="BF72" i="1"/>
  <c r="BE72" i="1"/>
  <c r="BD72" i="1"/>
  <c r="BC72" i="1"/>
  <c r="BB72" i="1"/>
  <c r="BA72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CV71" i="1"/>
  <c r="CU71" i="1"/>
  <c r="CT71" i="1"/>
  <c r="CS71" i="1"/>
  <c r="CR66" i="2" s="1"/>
  <c r="CR71" i="1"/>
  <c r="CQ66" i="2" s="1"/>
  <c r="CQ71" i="1"/>
  <c r="CP66" i="2" s="1"/>
  <c r="CP71" i="1"/>
  <c r="CO66" i="2" s="1"/>
  <c r="CO71" i="1"/>
  <c r="CN66" i="2" s="1"/>
  <c r="CN71" i="1"/>
  <c r="CM66" i="2" s="1"/>
  <c r="CM71" i="1"/>
  <c r="CL66" i="2" s="1"/>
  <c r="CL71" i="1"/>
  <c r="CK66" i="2" s="1"/>
  <c r="CK71" i="1"/>
  <c r="CJ66" i="2" s="1"/>
  <c r="CJ71" i="1"/>
  <c r="CI71" i="1"/>
  <c r="CH71" i="1"/>
  <c r="CG71" i="1"/>
  <c r="CF71" i="1"/>
  <c r="CE71" i="1"/>
  <c r="CD71" i="1"/>
  <c r="CC71" i="1"/>
  <c r="CB71" i="1"/>
  <c r="CA71" i="1"/>
  <c r="BZ71" i="1"/>
  <c r="BY71" i="1"/>
  <c r="BX71" i="1"/>
  <c r="BW71" i="1"/>
  <c r="BV71" i="1"/>
  <c r="BU71" i="1"/>
  <c r="BT71" i="1"/>
  <c r="BS71" i="1"/>
  <c r="BR71" i="1"/>
  <c r="BQ71" i="1"/>
  <c r="BP71" i="1"/>
  <c r="BO71" i="1"/>
  <c r="BN71" i="1"/>
  <c r="BM71" i="1"/>
  <c r="BL71" i="1"/>
  <c r="BK71" i="1"/>
  <c r="BJ71" i="1"/>
  <c r="BI71" i="1"/>
  <c r="BH71" i="1"/>
  <c r="BG71" i="1"/>
  <c r="BF71" i="1"/>
  <c r="BE71" i="1"/>
  <c r="BD71" i="1"/>
  <c r="BC71" i="1"/>
  <c r="BB71" i="1"/>
  <c r="BA71" i="1"/>
  <c r="AZ71" i="1"/>
  <c r="AY71" i="1"/>
  <c r="AX71" i="1"/>
  <c r="AW71" i="1"/>
  <c r="AV71" i="1"/>
  <c r="AU71" i="1"/>
  <c r="AT71" i="1"/>
  <c r="AS71" i="1"/>
  <c r="AR71" i="1"/>
  <c r="AQ71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CV70" i="1"/>
  <c r="CU70" i="1"/>
  <c r="CT70" i="1"/>
  <c r="CS70" i="1"/>
  <c r="CR65" i="2" s="1"/>
  <c r="CR70" i="1"/>
  <c r="CQ65" i="2" s="1"/>
  <c r="CQ70" i="1"/>
  <c r="CP65" i="2" s="1"/>
  <c r="CP70" i="1"/>
  <c r="CO65" i="2" s="1"/>
  <c r="CO70" i="1"/>
  <c r="CN65" i="2" s="1"/>
  <c r="CN70" i="1"/>
  <c r="CM65" i="2" s="1"/>
  <c r="CM70" i="1"/>
  <c r="CL65" i="2" s="1"/>
  <c r="CL70" i="1"/>
  <c r="CK65" i="2" s="1"/>
  <c r="CK70" i="1"/>
  <c r="CJ65" i="2" s="1"/>
  <c r="CJ70" i="1"/>
  <c r="CI70" i="1"/>
  <c r="CH70" i="1"/>
  <c r="CG70" i="1"/>
  <c r="CF70" i="1"/>
  <c r="CE70" i="1"/>
  <c r="CD70" i="1"/>
  <c r="CC70" i="1"/>
  <c r="CB70" i="1"/>
  <c r="CA70" i="1"/>
  <c r="BZ70" i="1"/>
  <c r="BY70" i="1"/>
  <c r="BX70" i="1"/>
  <c r="BW70" i="1"/>
  <c r="BV70" i="1"/>
  <c r="BU70" i="1"/>
  <c r="BT70" i="1"/>
  <c r="BS70" i="1"/>
  <c r="BR70" i="1"/>
  <c r="BQ70" i="1"/>
  <c r="BP70" i="1"/>
  <c r="BO70" i="1"/>
  <c r="BN70" i="1"/>
  <c r="BM70" i="1"/>
  <c r="BL70" i="1"/>
  <c r="BK70" i="1"/>
  <c r="BJ70" i="1"/>
  <c r="BI70" i="1"/>
  <c r="BH70" i="1"/>
  <c r="BG70" i="1"/>
  <c r="BF70" i="1"/>
  <c r="BE70" i="1"/>
  <c r="BD70" i="1"/>
  <c r="BC70" i="1"/>
  <c r="BB70" i="1"/>
  <c r="BA70" i="1"/>
  <c r="AZ70" i="1"/>
  <c r="AY70" i="1"/>
  <c r="AX70" i="1"/>
  <c r="AW70" i="1"/>
  <c r="AV70" i="1"/>
  <c r="AU70" i="1"/>
  <c r="AT70" i="1"/>
  <c r="AS70" i="1"/>
  <c r="AR70" i="1"/>
  <c r="AQ70" i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CV69" i="1"/>
  <c r="CU69" i="1"/>
  <c r="CT69" i="1"/>
  <c r="CS69" i="1"/>
  <c r="CR64" i="2" s="1"/>
  <c r="CR69" i="1"/>
  <c r="CQ64" i="2" s="1"/>
  <c r="CQ69" i="1"/>
  <c r="CP64" i="2" s="1"/>
  <c r="CP69" i="1"/>
  <c r="CO64" i="2" s="1"/>
  <c r="CO69" i="1"/>
  <c r="CN64" i="2" s="1"/>
  <c r="CN69" i="1"/>
  <c r="CM64" i="2" s="1"/>
  <c r="CM69" i="1"/>
  <c r="CL64" i="2" s="1"/>
  <c r="CL69" i="1"/>
  <c r="CK64" i="2" s="1"/>
  <c r="CK69" i="1"/>
  <c r="CJ64" i="2" s="1"/>
  <c r="CJ69" i="1"/>
  <c r="CI69" i="1"/>
  <c r="CH69" i="1"/>
  <c r="CG69" i="1"/>
  <c r="CF69" i="1"/>
  <c r="CE69" i="1"/>
  <c r="CD69" i="1"/>
  <c r="CC69" i="1"/>
  <c r="CB69" i="1"/>
  <c r="CA69" i="1"/>
  <c r="BZ69" i="1"/>
  <c r="BY69" i="1"/>
  <c r="BX69" i="1"/>
  <c r="BW69" i="1"/>
  <c r="BV69" i="1"/>
  <c r="BU69" i="1"/>
  <c r="BT69" i="1"/>
  <c r="BS69" i="1"/>
  <c r="BR69" i="1"/>
  <c r="BQ69" i="1"/>
  <c r="BP69" i="1"/>
  <c r="BO69" i="1"/>
  <c r="BN69" i="1"/>
  <c r="BM69" i="1"/>
  <c r="BL69" i="1"/>
  <c r="BK69" i="1"/>
  <c r="BJ69" i="1"/>
  <c r="BI69" i="1"/>
  <c r="BH69" i="1"/>
  <c r="BG69" i="1"/>
  <c r="BF69" i="1"/>
  <c r="BE69" i="1"/>
  <c r="BD69" i="1"/>
  <c r="BC69" i="1"/>
  <c r="BB69" i="1"/>
  <c r="BA69" i="1"/>
  <c r="AZ69" i="1"/>
  <c r="AY69" i="1"/>
  <c r="AX69" i="1"/>
  <c r="AW69" i="1"/>
  <c r="AV69" i="1"/>
  <c r="AU69" i="1"/>
  <c r="AT69" i="1"/>
  <c r="AS69" i="1"/>
  <c r="AR69" i="1"/>
  <c r="AQ69" i="1"/>
  <c r="AP69" i="1"/>
  <c r="AO69" i="1"/>
  <c r="AN69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CV68" i="1"/>
  <c r="CU68" i="1"/>
  <c r="CT68" i="1"/>
  <c r="CS68" i="1"/>
  <c r="CR63" i="2" s="1"/>
  <c r="CR68" i="1"/>
  <c r="CQ63" i="2" s="1"/>
  <c r="CQ68" i="1"/>
  <c r="CP63" i="2" s="1"/>
  <c r="CP68" i="1"/>
  <c r="CO63" i="2" s="1"/>
  <c r="CO68" i="1"/>
  <c r="CN63" i="2" s="1"/>
  <c r="CN68" i="1"/>
  <c r="CM63" i="2" s="1"/>
  <c r="CM68" i="1"/>
  <c r="CL63" i="2" s="1"/>
  <c r="CL68" i="1"/>
  <c r="CK63" i="2" s="1"/>
  <c r="CK68" i="1"/>
  <c r="CJ63" i="2" s="1"/>
  <c r="CJ68" i="1"/>
  <c r="CI68" i="1"/>
  <c r="CH68" i="1"/>
  <c r="CG68" i="1"/>
  <c r="CF68" i="1"/>
  <c r="CE68" i="1"/>
  <c r="CD68" i="1"/>
  <c r="CC68" i="1"/>
  <c r="CB68" i="1"/>
  <c r="CA68" i="1"/>
  <c r="BZ68" i="1"/>
  <c r="BY68" i="1"/>
  <c r="BX68" i="1"/>
  <c r="BW68" i="1"/>
  <c r="BV68" i="1"/>
  <c r="BU68" i="1"/>
  <c r="BT68" i="1"/>
  <c r="BS68" i="1"/>
  <c r="BR68" i="1"/>
  <c r="BQ68" i="1"/>
  <c r="BP68" i="1"/>
  <c r="BO68" i="1"/>
  <c r="BN68" i="1"/>
  <c r="BM68" i="1"/>
  <c r="BL68" i="1"/>
  <c r="BK68" i="1"/>
  <c r="BJ68" i="1"/>
  <c r="BI68" i="1"/>
  <c r="BH68" i="1"/>
  <c r="BG68" i="1"/>
  <c r="BF68" i="1"/>
  <c r="BE68" i="1"/>
  <c r="BD68" i="1"/>
  <c r="BC68" i="1"/>
  <c r="BB68" i="1"/>
  <c r="BA68" i="1"/>
  <c r="AZ68" i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CV67" i="1"/>
  <c r="CU67" i="1"/>
  <c r="CT67" i="1"/>
  <c r="CS67" i="1"/>
  <c r="CR67" i="1"/>
  <c r="CQ67" i="1"/>
  <c r="CP67" i="1"/>
  <c r="CO67" i="1"/>
  <c r="CN67" i="1"/>
  <c r="CM67" i="1"/>
  <c r="CL67" i="1"/>
  <c r="CK67" i="1"/>
  <c r="CJ67" i="1"/>
  <c r="CI67" i="1"/>
  <c r="CH67" i="1"/>
  <c r="CG67" i="1"/>
  <c r="CF67" i="1"/>
  <c r="CE67" i="1"/>
  <c r="CD67" i="1"/>
  <c r="CC67" i="1"/>
  <c r="CB67" i="1"/>
  <c r="CA67" i="1"/>
  <c r="BZ67" i="1"/>
  <c r="BY67" i="1"/>
  <c r="BX67" i="1"/>
  <c r="BW67" i="1"/>
  <c r="BV67" i="1"/>
  <c r="BU67" i="1"/>
  <c r="BT67" i="1"/>
  <c r="BS67" i="1"/>
  <c r="BR67" i="1"/>
  <c r="BQ67" i="1"/>
  <c r="BP67" i="1"/>
  <c r="BO67" i="1"/>
  <c r="BN67" i="1"/>
  <c r="BM67" i="1"/>
  <c r="BL67" i="1"/>
  <c r="BK67" i="1"/>
  <c r="BJ67" i="1"/>
  <c r="BI67" i="1"/>
  <c r="BH67" i="1"/>
  <c r="BG67" i="1"/>
  <c r="BF67" i="1"/>
  <c r="BE67" i="1"/>
  <c r="BD67" i="1"/>
  <c r="BC67" i="1"/>
  <c r="BB67" i="1"/>
  <c r="BA67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CV66" i="1"/>
  <c r="CU66" i="1"/>
  <c r="CT66" i="1"/>
  <c r="CS66" i="1"/>
  <c r="CR62" i="2" s="1"/>
  <c r="CR66" i="1"/>
  <c r="CQ62" i="2" s="1"/>
  <c r="CQ66" i="1"/>
  <c r="CP62" i="2" s="1"/>
  <c r="CP66" i="1"/>
  <c r="CO62" i="2" s="1"/>
  <c r="CO66" i="1"/>
  <c r="CN62" i="2" s="1"/>
  <c r="CN66" i="1"/>
  <c r="CM62" i="2" s="1"/>
  <c r="CM66" i="1"/>
  <c r="CL62" i="2" s="1"/>
  <c r="CL66" i="1"/>
  <c r="CK62" i="2" s="1"/>
  <c r="CK66" i="1"/>
  <c r="CJ62" i="2" s="1"/>
  <c r="CJ66" i="1"/>
  <c r="CI66" i="1"/>
  <c r="CH66" i="1"/>
  <c r="CG66" i="1"/>
  <c r="CF66" i="1"/>
  <c r="CE66" i="1"/>
  <c r="CD66" i="1"/>
  <c r="CC66" i="1"/>
  <c r="CB66" i="1"/>
  <c r="CA66" i="1"/>
  <c r="BZ66" i="1"/>
  <c r="BY66" i="1"/>
  <c r="BX66" i="1"/>
  <c r="BW66" i="1"/>
  <c r="BV66" i="1"/>
  <c r="BU66" i="1"/>
  <c r="BT66" i="1"/>
  <c r="BS66" i="1"/>
  <c r="BR66" i="1"/>
  <c r="BQ66" i="1"/>
  <c r="BP66" i="1"/>
  <c r="BO66" i="1"/>
  <c r="BN66" i="1"/>
  <c r="BM66" i="1"/>
  <c r="BL66" i="1"/>
  <c r="BK66" i="1"/>
  <c r="BJ66" i="1"/>
  <c r="BI66" i="1"/>
  <c r="BH66" i="1"/>
  <c r="BG66" i="1"/>
  <c r="BF66" i="1"/>
  <c r="BE66" i="1"/>
  <c r="BD66" i="1"/>
  <c r="BC66" i="1"/>
  <c r="BB66" i="1"/>
  <c r="BA66" i="1"/>
  <c r="AZ66" i="1"/>
  <c r="AY66" i="1"/>
  <c r="AX66" i="1"/>
  <c r="AW66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CV65" i="1"/>
  <c r="CU65" i="1"/>
  <c r="CT65" i="1"/>
  <c r="CS65" i="1"/>
  <c r="CR61" i="2" s="1"/>
  <c r="CR65" i="1"/>
  <c r="CQ61" i="2" s="1"/>
  <c r="CQ65" i="1"/>
  <c r="CP61" i="2" s="1"/>
  <c r="CP65" i="1"/>
  <c r="CO61" i="2" s="1"/>
  <c r="CO65" i="1"/>
  <c r="CN61" i="2" s="1"/>
  <c r="CN65" i="1"/>
  <c r="CM61" i="2" s="1"/>
  <c r="CM65" i="1"/>
  <c r="CL61" i="2" s="1"/>
  <c r="CL65" i="1"/>
  <c r="CK61" i="2" s="1"/>
  <c r="CK65" i="1"/>
  <c r="CJ61" i="2" s="1"/>
  <c r="CJ65" i="1"/>
  <c r="CI65" i="1"/>
  <c r="CH65" i="1"/>
  <c r="CG65" i="1"/>
  <c r="CF65" i="1"/>
  <c r="CE65" i="1"/>
  <c r="CD65" i="1"/>
  <c r="CC65" i="1"/>
  <c r="CB65" i="1"/>
  <c r="CA65" i="1"/>
  <c r="BZ65" i="1"/>
  <c r="BY65" i="1"/>
  <c r="BX65" i="1"/>
  <c r="BW65" i="1"/>
  <c r="BV65" i="1"/>
  <c r="BU65" i="1"/>
  <c r="BT65" i="1"/>
  <c r="BS65" i="1"/>
  <c r="BR65" i="1"/>
  <c r="BQ65" i="1"/>
  <c r="BP65" i="1"/>
  <c r="BO65" i="1"/>
  <c r="BN65" i="1"/>
  <c r="BM65" i="1"/>
  <c r="BL65" i="1"/>
  <c r="BK65" i="1"/>
  <c r="BJ65" i="1"/>
  <c r="BI65" i="1"/>
  <c r="BH65" i="1"/>
  <c r="BG65" i="1"/>
  <c r="BF65" i="1"/>
  <c r="BE65" i="1"/>
  <c r="BD65" i="1"/>
  <c r="BC65" i="1"/>
  <c r="BB65" i="1"/>
  <c r="BA65" i="1"/>
  <c r="AZ65" i="1"/>
  <c r="AY65" i="1"/>
  <c r="AX65" i="1"/>
  <c r="AW65" i="1"/>
  <c r="AV65" i="1"/>
  <c r="AU65" i="1"/>
  <c r="AT65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CV64" i="1"/>
  <c r="CU64" i="1"/>
  <c r="CT64" i="1"/>
  <c r="CS64" i="1"/>
  <c r="CR60" i="2" s="1"/>
  <c r="CR64" i="1"/>
  <c r="CQ60" i="2" s="1"/>
  <c r="CQ64" i="1"/>
  <c r="CP60" i="2" s="1"/>
  <c r="CP64" i="1"/>
  <c r="CO60" i="2" s="1"/>
  <c r="CO64" i="1"/>
  <c r="CN60" i="2" s="1"/>
  <c r="CN64" i="1"/>
  <c r="CM60" i="2" s="1"/>
  <c r="CM64" i="1"/>
  <c r="CL60" i="2" s="1"/>
  <c r="CL64" i="1"/>
  <c r="CK60" i="2" s="1"/>
  <c r="CK64" i="1"/>
  <c r="CJ60" i="2" s="1"/>
  <c r="CJ64" i="1"/>
  <c r="CI64" i="1"/>
  <c r="CH64" i="1"/>
  <c r="CG64" i="1"/>
  <c r="CF64" i="1"/>
  <c r="CE64" i="1"/>
  <c r="CD64" i="1"/>
  <c r="CC64" i="1"/>
  <c r="CB64" i="1"/>
  <c r="CA64" i="1"/>
  <c r="BZ64" i="1"/>
  <c r="BY64" i="1"/>
  <c r="BX64" i="1"/>
  <c r="BW64" i="1"/>
  <c r="BV64" i="1"/>
  <c r="BU64" i="1"/>
  <c r="BT64" i="1"/>
  <c r="BS64" i="1"/>
  <c r="BR64" i="1"/>
  <c r="BQ64" i="1"/>
  <c r="BP64" i="1"/>
  <c r="BO64" i="1"/>
  <c r="BN64" i="1"/>
  <c r="BM64" i="1"/>
  <c r="BL64" i="1"/>
  <c r="BK64" i="1"/>
  <c r="BJ64" i="1"/>
  <c r="BI64" i="1"/>
  <c r="BH64" i="1"/>
  <c r="BG64" i="1"/>
  <c r="BF64" i="1"/>
  <c r="BE64" i="1"/>
  <c r="BD64" i="1"/>
  <c r="BC64" i="1"/>
  <c r="BB64" i="1"/>
  <c r="BA64" i="1"/>
  <c r="AZ64" i="1"/>
  <c r="AY64" i="1"/>
  <c r="AX64" i="1"/>
  <c r="AW64" i="1"/>
  <c r="AV64" i="1"/>
  <c r="AU64" i="1"/>
  <c r="AT64" i="1"/>
  <c r="AS64" i="1"/>
  <c r="AR64" i="1"/>
  <c r="AQ64" i="1"/>
  <c r="AP64" i="1"/>
  <c r="AO64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CV63" i="1"/>
  <c r="CU63" i="1"/>
  <c r="CT63" i="1"/>
  <c r="CS63" i="1"/>
  <c r="CR59" i="2" s="1"/>
  <c r="CR63" i="1"/>
  <c r="CQ59" i="2" s="1"/>
  <c r="CQ63" i="1"/>
  <c r="CP59" i="2" s="1"/>
  <c r="CP63" i="1"/>
  <c r="CO59" i="2" s="1"/>
  <c r="CO63" i="1"/>
  <c r="CN59" i="2" s="1"/>
  <c r="CN63" i="1"/>
  <c r="CM59" i="2" s="1"/>
  <c r="CM63" i="1"/>
  <c r="CL59" i="2" s="1"/>
  <c r="CL63" i="1"/>
  <c r="CK59" i="2" s="1"/>
  <c r="CK63" i="1"/>
  <c r="CJ59" i="2" s="1"/>
  <c r="CJ63" i="1"/>
  <c r="CI63" i="1"/>
  <c r="CH63" i="1"/>
  <c r="CG63" i="1"/>
  <c r="CF63" i="1"/>
  <c r="CE63" i="1"/>
  <c r="CD63" i="1"/>
  <c r="CC63" i="1"/>
  <c r="CB63" i="1"/>
  <c r="CA63" i="1"/>
  <c r="BZ63" i="1"/>
  <c r="BY63" i="1"/>
  <c r="BX63" i="1"/>
  <c r="BW63" i="1"/>
  <c r="BV63" i="1"/>
  <c r="BU63" i="1"/>
  <c r="BT63" i="1"/>
  <c r="BS63" i="1"/>
  <c r="BR63" i="1"/>
  <c r="BQ63" i="1"/>
  <c r="BP63" i="1"/>
  <c r="BO63" i="1"/>
  <c r="BN63" i="1"/>
  <c r="BM63" i="1"/>
  <c r="BL63" i="1"/>
  <c r="BK63" i="1"/>
  <c r="BJ63" i="1"/>
  <c r="BI63" i="1"/>
  <c r="BH63" i="1"/>
  <c r="BG63" i="1"/>
  <c r="BF63" i="1"/>
  <c r="BE63" i="1"/>
  <c r="BD63" i="1"/>
  <c r="BC63" i="1"/>
  <c r="BB63" i="1"/>
  <c r="BA63" i="1"/>
  <c r="AZ63" i="1"/>
  <c r="AY63" i="1"/>
  <c r="AX63" i="1"/>
  <c r="AW63" i="1"/>
  <c r="AV63" i="1"/>
  <c r="AU63" i="1"/>
  <c r="AT63" i="1"/>
  <c r="AS63" i="1"/>
  <c r="AR63" i="1"/>
  <c r="AQ63" i="1"/>
  <c r="AP63" i="1"/>
  <c r="AO63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CV62" i="1"/>
  <c r="CU62" i="1"/>
  <c r="CT62" i="1"/>
  <c r="CS62" i="1"/>
  <c r="CR58" i="2" s="1"/>
  <c r="CR62" i="1"/>
  <c r="CQ58" i="2" s="1"/>
  <c r="CQ62" i="1"/>
  <c r="CP58" i="2" s="1"/>
  <c r="CP62" i="1"/>
  <c r="CO58" i="2" s="1"/>
  <c r="CO62" i="1"/>
  <c r="CN58" i="2" s="1"/>
  <c r="CN62" i="1"/>
  <c r="CM58" i="2" s="1"/>
  <c r="CM62" i="1"/>
  <c r="CL58" i="2" s="1"/>
  <c r="CL62" i="1"/>
  <c r="CK58" i="2" s="1"/>
  <c r="CK62" i="1"/>
  <c r="CJ58" i="2" s="1"/>
  <c r="CJ62" i="1"/>
  <c r="CI62" i="1"/>
  <c r="CH62" i="1"/>
  <c r="CG62" i="1"/>
  <c r="CF62" i="1"/>
  <c r="CE62" i="1"/>
  <c r="CD62" i="1"/>
  <c r="CC62" i="1"/>
  <c r="CB62" i="1"/>
  <c r="CA62" i="1"/>
  <c r="BZ62" i="1"/>
  <c r="BY62" i="1"/>
  <c r="BX62" i="1"/>
  <c r="BW62" i="1"/>
  <c r="BV62" i="1"/>
  <c r="BU62" i="1"/>
  <c r="BT62" i="1"/>
  <c r="BS62" i="1"/>
  <c r="BR62" i="1"/>
  <c r="BQ62" i="1"/>
  <c r="BP62" i="1"/>
  <c r="BO62" i="1"/>
  <c r="BN62" i="1"/>
  <c r="BM62" i="1"/>
  <c r="BL62" i="1"/>
  <c r="BK62" i="1"/>
  <c r="BJ62" i="1"/>
  <c r="BI62" i="1"/>
  <c r="BH62" i="1"/>
  <c r="BG62" i="1"/>
  <c r="BF62" i="1"/>
  <c r="BE62" i="1"/>
  <c r="BD62" i="1"/>
  <c r="BC62" i="1"/>
  <c r="BB62" i="1"/>
  <c r="BA62" i="1"/>
  <c r="AZ62" i="1"/>
  <c r="AY62" i="1"/>
  <c r="AX62" i="1"/>
  <c r="AW62" i="1"/>
  <c r="AV62" i="1"/>
  <c r="AU62" i="1"/>
  <c r="AT62" i="1"/>
  <c r="AS62" i="1"/>
  <c r="AR62" i="1"/>
  <c r="AQ62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CV61" i="1"/>
  <c r="CU61" i="1"/>
  <c r="CT61" i="1"/>
  <c r="CS61" i="1"/>
  <c r="CR57" i="2" s="1"/>
  <c r="CR61" i="1"/>
  <c r="CQ57" i="2" s="1"/>
  <c r="CQ61" i="1"/>
  <c r="CP57" i="2" s="1"/>
  <c r="CP61" i="1"/>
  <c r="CO57" i="2" s="1"/>
  <c r="CO61" i="1"/>
  <c r="CN57" i="2" s="1"/>
  <c r="CN61" i="1"/>
  <c r="CM57" i="2" s="1"/>
  <c r="CM61" i="1"/>
  <c r="CL57" i="2" s="1"/>
  <c r="CL61" i="1"/>
  <c r="CK57" i="2" s="1"/>
  <c r="CK61" i="1"/>
  <c r="CJ57" i="2" s="1"/>
  <c r="CJ61" i="1"/>
  <c r="CI61" i="1"/>
  <c r="CH61" i="1"/>
  <c r="CG61" i="1"/>
  <c r="CF61" i="1"/>
  <c r="CE61" i="1"/>
  <c r="CD61" i="1"/>
  <c r="CC61" i="1"/>
  <c r="CB61" i="1"/>
  <c r="CA61" i="1"/>
  <c r="BZ61" i="1"/>
  <c r="BY61" i="1"/>
  <c r="BX61" i="1"/>
  <c r="BW61" i="1"/>
  <c r="BV61" i="1"/>
  <c r="BU61" i="1"/>
  <c r="BT61" i="1"/>
  <c r="BS61" i="1"/>
  <c r="BR61" i="1"/>
  <c r="BQ61" i="1"/>
  <c r="BP61" i="1"/>
  <c r="BO61" i="1"/>
  <c r="BN61" i="1"/>
  <c r="BM61" i="1"/>
  <c r="BL61" i="1"/>
  <c r="BK61" i="1"/>
  <c r="BJ61" i="1"/>
  <c r="BI61" i="1"/>
  <c r="BH61" i="1"/>
  <c r="BG61" i="1"/>
  <c r="BF61" i="1"/>
  <c r="BE61" i="1"/>
  <c r="BD61" i="1"/>
  <c r="BC61" i="1"/>
  <c r="BB61" i="1"/>
  <c r="BA61" i="1"/>
  <c r="AZ61" i="1"/>
  <c r="AY61" i="1"/>
  <c r="AX61" i="1"/>
  <c r="AW61" i="1"/>
  <c r="AV61" i="1"/>
  <c r="AU61" i="1"/>
  <c r="AT61" i="1"/>
  <c r="AS61" i="1"/>
  <c r="AR61" i="1"/>
  <c r="AQ61" i="1"/>
  <c r="AP61" i="1"/>
  <c r="AO61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CV60" i="1"/>
  <c r="CU60" i="1"/>
  <c r="CT60" i="1"/>
  <c r="CS60" i="1"/>
  <c r="CR56" i="2" s="1"/>
  <c r="CR60" i="1"/>
  <c r="CQ56" i="2" s="1"/>
  <c r="CQ60" i="1"/>
  <c r="CP56" i="2" s="1"/>
  <c r="CP60" i="1"/>
  <c r="CO56" i="2" s="1"/>
  <c r="CO60" i="1"/>
  <c r="CN56" i="2" s="1"/>
  <c r="CN60" i="1"/>
  <c r="CM56" i="2" s="1"/>
  <c r="CM60" i="1"/>
  <c r="CL56" i="2" s="1"/>
  <c r="CL60" i="1"/>
  <c r="CK56" i="2" s="1"/>
  <c r="CK60" i="1"/>
  <c r="CJ56" i="2" s="1"/>
  <c r="CJ60" i="1"/>
  <c r="CI60" i="1"/>
  <c r="CH60" i="1"/>
  <c r="CG60" i="1"/>
  <c r="CF60" i="1"/>
  <c r="CE60" i="1"/>
  <c r="CD60" i="1"/>
  <c r="CC60" i="1"/>
  <c r="CB60" i="1"/>
  <c r="CA60" i="1"/>
  <c r="BZ60" i="1"/>
  <c r="BY60" i="1"/>
  <c r="BX60" i="1"/>
  <c r="BW60" i="1"/>
  <c r="BV60" i="1"/>
  <c r="BU60" i="1"/>
  <c r="BT60" i="1"/>
  <c r="BS60" i="1"/>
  <c r="BR60" i="1"/>
  <c r="BQ60" i="1"/>
  <c r="BP60" i="1"/>
  <c r="BO60" i="1"/>
  <c r="BN60" i="1"/>
  <c r="BM60" i="1"/>
  <c r="BL60" i="1"/>
  <c r="BK60" i="1"/>
  <c r="BJ60" i="1"/>
  <c r="BI60" i="1"/>
  <c r="BH60" i="1"/>
  <c r="BG60" i="1"/>
  <c r="BF60" i="1"/>
  <c r="BE60" i="1"/>
  <c r="BD60" i="1"/>
  <c r="BC60" i="1"/>
  <c r="BB60" i="1"/>
  <c r="BA60" i="1"/>
  <c r="AZ60" i="1"/>
  <c r="AY60" i="1"/>
  <c r="AX60" i="1"/>
  <c r="AW60" i="1"/>
  <c r="AV60" i="1"/>
  <c r="AU60" i="1"/>
  <c r="AT60" i="1"/>
  <c r="AS60" i="1"/>
  <c r="AR60" i="1"/>
  <c r="AQ60" i="1"/>
  <c r="AP60" i="1"/>
  <c r="AO60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CV59" i="1"/>
  <c r="CU59" i="1"/>
  <c r="CT59" i="1"/>
  <c r="CS59" i="1"/>
  <c r="CR55" i="2" s="1"/>
  <c r="CR59" i="1"/>
  <c r="CQ55" i="2" s="1"/>
  <c r="CQ59" i="1"/>
  <c r="CP55" i="2" s="1"/>
  <c r="CP59" i="1"/>
  <c r="CO55" i="2" s="1"/>
  <c r="CO59" i="1"/>
  <c r="CN55" i="2" s="1"/>
  <c r="CN59" i="1"/>
  <c r="CM55" i="2" s="1"/>
  <c r="CM59" i="1"/>
  <c r="CL55" i="2" s="1"/>
  <c r="CL59" i="1"/>
  <c r="CK55" i="2" s="1"/>
  <c r="CK59" i="1"/>
  <c r="CJ55" i="2" s="1"/>
  <c r="CJ59" i="1"/>
  <c r="CI59" i="1"/>
  <c r="CH59" i="1"/>
  <c r="CG59" i="1"/>
  <c r="CF59" i="1"/>
  <c r="CE59" i="1"/>
  <c r="CD59" i="1"/>
  <c r="CC59" i="1"/>
  <c r="CB59" i="1"/>
  <c r="CA59" i="1"/>
  <c r="BZ59" i="1"/>
  <c r="BY59" i="1"/>
  <c r="BX59" i="1"/>
  <c r="BW59" i="1"/>
  <c r="BV59" i="1"/>
  <c r="BU59" i="1"/>
  <c r="BT59" i="1"/>
  <c r="BS59" i="1"/>
  <c r="BR59" i="1"/>
  <c r="BQ59" i="1"/>
  <c r="BP59" i="1"/>
  <c r="BO59" i="1"/>
  <c r="BN59" i="1"/>
  <c r="BM59" i="1"/>
  <c r="BL59" i="1"/>
  <c r="BK59" i="1"/>
  <c r="BJ59" i="1"/>
  <c r="BI59" i="1"/>
  <c r="BH59" i="1"/>
  <c r="BG59" i="1"/>
  <c r="BF59" i="1"/>
  <c r="BE59" i="1"/>
  <c r="BD59" i="1"/>
  <c r="BC59" i="1"/>
  <c r="BB59" i="1"/>
  <c r="BA59" i="1"/>
  <c r="AZ59" i="1"/>
  <c r="AY59" i="1"/>
  <c r="AX59" i="1"/>
  <c r="AW59" i="1"/>
  <c r="AV59" i="1"/>
  <c r="AU59" i="1"/>
  <c r="AT59" i="1"/>
  <c r="AS59" i="1"/>
  <c r="AR59" i="1"/>
  <c r="AQ59" i="1"/>
  <c r="AP59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CV58" i="1"/>
  <c r="CU58" i="1"/>
  <c r="CT58" i="1"/>
  <c r="CS58" i="1"/>
  <c r="CR54" i="2" s="1"/>
  <c r="CR58" i="1"/>
  <c r="CQ54" i="2" s="1"/>
  <c r="CQ58" i="1"/>
  <c r="CP54" i="2" s="1"/>
  <c r="CP58" i="1"/>
  <c r="CO54" i="2" s="1"/>
  <c r="CO58" i="1"/>
  <c r="CN54" i="2" s="1"/>
  <c r="CN58" i="1"/>
  <c r="CM54" i="2" s="1"/>
  <c r="CM58" i="1"/>
  <c r="CL54" i="2" s="1"/>
  <c r="CL58" i="1"/>
  <c r="CK54" i="2" s="1"/>
  <c r="CK58" i="1"/>
  <c r="CJ54" i="2" s="1"/>
  <c r="CJ58" i="1"/>
  <c r="CI58" i="1"/>
  <c r="CH58" i="1"/>
  <c r="CG58" i="1"/>
  <c r="CF58" i="1"/>
  <c r="CE58" i="1"/>
  <c r="CD58" i="1"/>
  <c r="CC58" i="1"/>
  <c r="CB58" i="1"/>
  <c r="CA58" i="1"/>
  <c r="BZ58" i="1"/>
  <c r="BY58" i="1"/>
  <c r="BX58" i="1"/>
  <c r="BW58" i="1"/>
  <c r="BV58" i="1"/>
  <c r="BU58" i="1"/>
  <c r="BT58" i="1"/>
  <c r="BS58" i="1"/>
  <c r="BR58" i="1"/>
  <c r="BQ58" i="1"/>
  <c r="BP58" i="1"/>
  <c r="BO58" i="1"/>
  <c r="BN58" i="1"/>
  <c r="BM58" i="1"/>
  <c r="BL58" i="1"/>
  <c r="BK58" i="1"/>
  <c r="BJ58" i="1"/>
  <c r="BI58" i="1"/>
  <c r="BH58" i="1"/>
  <c r="BG58" i="1"/>
  <c r="BF58" i="1"/>
  <c r="BE58" i="1"/>
  <c r="BD58" i="1"/>
  <c r="BC58" i="1"/>
  <c r="BB58" i="1"/>
  <c r="BA58" i="1"/>
  <c r="AZ58" i="1"/>
  <c r="AY58" i="1"/>
  <c r="AX58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CV57" i="1"/>
  <c r="CU57" i="1"/>
  <c r="CT57" i="1"/>
  <c r="CS57" i="1"/>
  <c r="CR53" i="2" s="1"/>
  <c r="CR57" i="1"/>
  <c r="CQ53" i="2" s="1"/>
  <c r="CQ57" i="1"/>
  <c r="CP53" i="2" s="1"/>
  <c r="CP57" i="1"/>
  <c r="CO53" i="2" s="1"/>
  <c r="CO57" i="1"/>
  <c r="CN53" i="2" s="1"/>
  <c r="CN57" i="1"/>
  <c r="CM53" i="2" s="1"/>
  <c r="CM57" i="1"/>
  <c r="CL53" i="2" s="1"/>
  <c r="CL57" i="1"/>
  <c r="CK53" i="2" s="1"/>
  <c r="CK57" i="1"/>
  <c r="CJ53" i="2" s="1"/>
  <c r="CJ57" i="1"/>
  <c r="CI53" i="2" s="1"/>
  <c r="CI57" i="1"/>
  <c r="CH57" i="1"/>
  <c r="CG57" i="1"/>
  <c r="CF57" i="1"/>
  <c r="CE57" i="1"/>
  <c r="CD57" i="1"/>
  <c r="CC57" i="1"/>
  <c r="CB57" i="1"/>
  <c r="CA57" i="1"/>
  <c r="BZ57" i="1"/>
  <c r="BY57" i="1"/>
  <c r="BX57" i="1"/>
  <c r="BW57" i="1"/>
  <c r="BV57" i="1"/>
  <c r="BU57" i="1"/>
  <c r="BT57" i="1"/>
  <c r="BS57" i="1"/>
  <c r="BR57" i="1"/>
  <c r="BQ57" i="1"/>
  <c r="BP57" i="1"/>
  <c r="BO57" i="1"/>
  <c r="BN57" i="1"/>
  <c r="BM57" i="1"/>
  <c r="BL57" i="1"/>
  <c r="BK57" i="1"/>
  <c r="BJ57" i="1"/>
  <c r="BI57" i="1"/>
  <c r="BH57" i="1"/>
  <c r="BG57" i="1"/>
  <c r="BF57" i="1"/>
  <c r="BE57" i="1"/>
  <c r="BD57" i="1"/>
  <c r="BC57" i="1"/>
  <c r="BB57" i="1"/>
  <c r="BA57" i="1"/>
  <c r="AZ57" i="1"/>
  <c r="AY57" i="1"/>
  <c r="AX57" i="1"/>
  <c r="AW57" i="1"/>
  <c r="AV57" i="1"/>
  <c r="AU57" i="1"/>
  <c r="AT57" i="1"/>
  <c r="AS57" i="1"/>
  <c r="AR57" i="1"/>
  <c r="AQ57" i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CV56" i="1"/>
  <c r="CU56" i="1"/>
  <c r="CT56" i="1"/>
  <c r="CS56" i="1"/>
  <c r="CR52" i="2" s="1"/>
  <c r="CR56" i="1"/>
  <c r="CQ52" i="2" s="1"/>
  <c r="CQ56" i="1"/>
  <c r="CP52" i="2" s="1"/>
  <c r="CP56" i="1"/>
  <c r="CO52" i="2" s="1"/>
  <c r="CO56" i="1"/>
  <c r="CN52" i="2" s="1"/>
  <c r="CN56" i="1"/>
  <c r="CM52" i="2" s="1"/>
  <c r="CM56" i="1"/>
  <c r="CL52" i="2" s="1"/>
  <c r="CL56" i="1"/>
  <c r="CK52" i="2" s="1"/>
  <c r="CK56" i="1"/>
  <c r="CJ52" i="2" s="1"/>
  <c r="CJ56" i="1"/>
  <c r="CI56" i="1"/>
  <c r="CH56" i="1"/>
  <c r="CG56" i="1"/>
  <c r="CF56" i="1"/>
  <c r="CE56" i="1"/>
  <c r="CD56" i="1"/>
  <c r="CC56" i="1"/>
  <c r="CB56" i="1"/>
  <c r="CA56" i="1"/>
  <c r="BZ56" i="1"/>
  <c r="BY56" i="1"/>
  <c r="BX56" i="1"/>
  <c r="BW56" i="1"/>
  <c r="BV56" i="1"/>
  <c r="BU56" i="1"/>
  <c r="BT56" i="1"/>
  <c r="BS56" i="1"/>
  <c r="BR56" i="1"/>
  <c r="BQ56" i="1"/>
  <c r="BP56" i="1"/>
  <c r="BO56" i="1"/>
  <c r="BN56" i="1"/>
  <c r="BM56" i="1"/>
  <c r="BL56" i="1"/>
  <c r="BK56" i="1"/>
  <c r="BJ56" i="1"/>
  <c r="BI56" i="1"/>
  <c r="BH56" i="1"/>
  <c r="BG56" i="1"/>
  <c r="BF56" i="1"/>
  <c r="BE56" i="1"/>
  <c r="BD56" i="1"/>
  <c r="BC56" i="1"/>
  <c r="BB56" i="1"/>
  <c r="BA56" i="1"/>
  <c r="AZ56" i="1"/>
  <c r="AY56" i="1"/>
  <c r="AX56" i="1"/>
  <c r="AW56" i="1"/>
  <c r="AV56" i="1"/>
  <c r="AU56" i="1"/>
  <c r="AT56" i="1"/>
  <c r="AS56" i="1"/>
  <c r="AR56" i="1"/>
  <c r="AQ56" i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CV55" i="1"/>
  <c r="CU55" i="1"/>
  <c r="CT55" i="1"/>
  <c r="CS55" i="1"/>
  <c r="CR51" i="2" s="1"/>
  <c r="CR55" i="1"/>
  <c r="CQ51" i="2" s="1"/>
  <c r="CQ55" i="1"/>
  <c r="CP51" i="2" s="1"/>
  <c r="CP55" i="1"/>
  <c r="CO51" i="2" s="1"/>
  <c r="CO55" i="1"/>
  <c r="CN51" i="2" s="1"/>
  <c r="CN55" i="1"/>
  <c r="CM51" i="2" s="1"/>
  <c r="CM55" i="1"/>
  <c r="CL51" i="2" s="1"/>
  <c r="CL55" i="1"/>
  <c r="CK51" i="2" s="1"/>
  <c r="CK55" i="1"/>
  <c r="CJ51" i="2" s="1"/>
  <c r="CJ55" i="1"/>
  <c r="CI55" i="1"/>
  <c r="CH55" i="1"/>
  <c r="CG55" i="1"/>
  <c r="CF55" i="1"/>
  <c r="CE55" i="1"/>
  <c r="CD55" i="1"/>
  <c r="CC55" i="1"/>
  <c r="CB55" i="1"/>
  <c r="CA55" i="1"/>
  <c r="BZ55" i="1"/>
  <c r="BY55" i="1"/>
  <c r="BX55" i="1"/>
  <c r="BW55" i="1"/>
  <c r="BV55" i="1"/>
  <c r="BU55" i="1"/>
  <c r="BT55" i="1"/>
  <c r="BS55" i="1"/>
  <c r="BR55" i="1"/>
  <c r="BQ55" i="1"/>
  <c r="BP55" i="1"/>
  <c r="BO55" i="1"/>
  <c r="BN55" i="1"/>
  <c r="BM55" i="1"/>
  <c r="BL55" i="1"/>
  <c r="BK55" i="1"/>
  <c r="BJ55" i="1"/>
  <c r="BI55" i="1"/>
  <c r="BH55" i="1"/>
  <c r="BG55" i="1"/>
  <c r="BF55" i="1"/>
  <c r="BE55" i="1"/>
  <c r="BD55" i="1"/>
  <c r="BC55" i="1"/>
  <c r="BB55" i="1"/>
  <c r="BA55" i="1"/>
  <c r="AZ55" i="1"/>
  <c r="AY55" i="1"/>
  <c r="AX55" i="1"/>
  <c r="AW55" i="1"/>
  <c r="AV55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CV54" i="1"/>
  <c r="CU54" i="1"/>
  <c r="CT54" i="1"/>
  <c r="CS54" i="1"/>
  <c r="CR50" i="2" s="1"/>
  <c r="CR54" i="1"/>
  <c r="CQ50" i="2" s="1"/>
  <c r="CQ54" i="1"/>
  <c r="CP50" i="2" s="1"/>
  <c r="CP54" i="1"/>
  <c r="CO50" i="2" s="1"/>
  <c r="CO54" i="1"/>
  <c r="CN50" i="2" s="1"/>
  <c r="CN54" i="1"/>
  <c r="CM50" i="2" s="1"/>
  <c r="CM54" i="1"/>
  <c r="CL50" i="2" s="1"/>
  <c r="CL54" i="1"/>
  <c r="CK50" i="2" s="1"/>
  <c r="CK54" i="1"/>
  <c r="CJ50" i="2" s="1"/>
  <c r="CJ54" i="1"/>
  <c r="CI54" i="1"/>
  <c r="CH54" i="1"/>
  <c r="CG54" i="1"/>
  <c r="CF54" i="1"/>
  <c r="CE54" i="1"/>
  <c r="CD54" i="1"/>
  <c r="CC54" i="1"/>
  <c r="CB54" i="1"/>
  <c r="CA54" i="1"/>
  <c r="BZ54" i="1"/>
  <c r="BY54" i="1"/>
  <c r="BX54" i="1"/>
  <c r="BW54" i="1"/>
  <c r="BV54" i="1"/>
  <c r="BU54" i="1"/>
  <c r="BT54" i="1"/>
  <c r="BS54" i="1"/>
  <c r="BR54" i="1"/>
  <c r="BQ54" i="1"/>
  <c r="BP54" i="1"/>
  <c r="BO54" i="1"/>
  <c r="BN54" i="1"/>
  <c r="BM54" i="1"/>
  <c r="BL54" i="1"/>
  <c r="BK54" i="1"/>
  <c r="BJ54" i="1"/>
  <c r="BI54" i="1"/>
  <c r="BH54" i="1"/>
  <c r="BG54" i="1"/>
  <c r="BF54" i="1"/>
  <c r="BE54" i="1"/>
  <c r="BD54" i="1"/>
  <c r="BC54" i="1"/>
  <c r="BB54" i="1"/>
  <c r="BA54" i="1"/>
  <c r="AZ54" i="1"/>
  <c r="AY54" i="1"/>
  <c r="AX54" i="1"/>
  <c r="AW54" i="1"/>
  <c r="AV54" i="1"/>
  <c r="AU54" i="1"/>
  <c r="AT54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CV53" i="1"/>
  <c r="CU53" i="1"/>
  <c r="CT53" i="1"/>
  <c r="CS53" i="1"/>
  <c r="CR49" i="2" s="1"/>
  <c r="CR53" i="1"/>
  <c r="CQ49" i="2" s="1"/>
  <c r="CQ53" i="1"/>
  <c r="CP49" i="2" s="1"/>
  <c r="CP53" i="1"/>
  <c r="CO49" i="2" s="1"/>
  <c r="CO53" i="1"/>
  <c r="CN49" i="2" s="1"/>
  <c r="CN53" i="1"/>
  <c r="CM49" i="2" s="1"/>
  <c r="CM53" i="1"/>
  <c r="CL49" i="2" s="1"/>
  <c r="CL53" i="1"/>
  <c r="CK49" i="2" s="1"/>
  <c r="CK53" i="1"/>
  <c r="CJ49" i="2" s="1"/>
  <c r="CJ53" i="1"/>
  <c r="CI53" i="1"/>
  <c r="CH53" i="1"/>
  <c r="CG53" i="1"/>
  <c r="CF53" i="1"/>
  <c r="CE53" i="1"/>
  <c r="CD53" i="1"/>
  <c r="CC53" i="1"/>
  <c r="CB53" i="1"/>
  <c r="CA53" i="1"/>
  <c r="BZ53" i="1"/>
  <c r="BY53" i="1"/>
  <c r="BX53" i="1"/>
  <c r="BW53" i="1"/>
  <c r="BV53" i="1"/>
  <c r="BU53" i="1"/>
  <c r="BT53" i="1"/>
  <c r="BS53" i="1"/>
  <c r="BR53" i="1"/>
  <c r="BQ53" i="1"/>
  <c r="BP53" i="1"/>
  <c r="BO53" i="1"/>
  <c r="BN53" i="1"/>
  <c r="BM53" i="1"/>
  <c r="BL53" i="1"/>
  <c r="BK53" i="1"/>
  <c r="BJ53" i="1"/>
  <c r="BI53" i="1"/>
  <c r="BH53" i="1"/>
  <c r="BG53" i="1"/>
  <c r="BF53" i="1"/>
  <c r="BE53" i="1"/>
  <c r="BD53" i="1"/>
  <c r="BC53" i="1"/>
  <c r="BB53" i="1"/>
  <c r="BA53" i="1"/>
  <c r="AZ53" i="1"/>
  <c r="AY53" i="1"/>
  <c r="AX53" i="1"/>
  <c r="AW53" i="1"/>
  <c r="AV53" i="1"/>
  <c r="AU53" i="1"/>
  <c r="AT53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CV52" i="1"/>
  <c r="CU52" i="1"/>
  <c r="CT52" i="1"/>
  <c r="CS52" i="1"/>
  <c r="CR52" i="1"/>
  <c r="CQ52" i="1"/>
  <c r="CP52" i="1"/>
  <c r="CO52" i="1"/>
  <c r="CN52" i="1"/>
  <c r="CM52" i="1"/>
  <c r="CL52" i="1"/>
  <c r="CK52" i="1"/>
  <c r="CJ52" i="1"/>
  <c r="CI52" i="1"/>
  <c r="CH52" i="1"/>
  <c r="CG52" i="1"/>
  <c r="CF52" i="1"/>
  <c r="CE52" i="1"/>
  <c r="CD52" i="1"/>
  <c r="CC52" i="1"/>
  <c r="CB52" i="1"/>
  <c r="CA52" i="1"/>
  <c r="BZ52" i="1"/>
  <c r="BY52" i="1"/>
  <c r="BX52" i="1"/>
  <c r="BW52" i="1"/>
  <c r="BV52" i="1"/>
  <c r="BU52" i="1"/>
  <c r="BT52" i="1"/>
  <c r="BS52" i="1"/>
  <c r="BR52" i="1"/>
  <c r="BQ52" i="1"/>
  <c r="BP52" i="1"/>
  <c r="BO52" i="1"/>
  <c r="BN52" i="1"/>
  <c r="BM52" i="1"/>
  <c r="BL52" i="1"/>
  <c r="BK52" i="1"/>
  <c r="BJ52" i="1"/>
  <c r="BI52" i="1"/>
  <c r="BH52" i="1"/>
  <c r="BG52" i="1"/>
  <c r="BF52" i="1"/>
  <c r="BE52" i="1"/>
  <c r="BD52" i="1"/>
  <c r="BC52" i="1"/>
  <c r="BB52" i="1"/>
  <c r="BA52" i="1"/>
  <c r="AZ52" i="1"/>
  <c r="AY52" i="1"/>
  <c r="AX52" i="1"/>
  <c r="AW52" i="1"/>
  <c r="AV52" i="1"/>
  <c r="AU52" i="1"/>
  <c r="AT52" i="1"/>
  <c r="AS52" i="1"/>
  <c r="AR52" i="1"/>
  <c r="AQ52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CV51" i="1"/>
  <c r="CU51" i="1"/>
  <c r="CT51" i="1"/>
  <c r="CS51" i="1"/>
  <c r="CR48" i="2" s="1"/>
  <c r="CR51" i="1"/>
  <c r="CQ48" i="2" s="1"/>
  <c r="CQ51" i="1"/>
  <c r="CP48" i="2" s="1"/>
  <c r="CP51" i="1"/>
  <c r="CO48" i="2" s="1"/>
  <c r="CO51" i="1"/>
  <c r="CN48" i="2" s="1"/>
  <c r="CN51" i="1"/>
  <c r="CM48" i="2" s="1"/>
  <c r="CM51" i="1"/>
  <c r="CL48" i="2" s="1"/>
  <c r="CL51" i="1"/>
  <c r="CK48" i="2" s="1"/>
  <c r="CK51" i="1"/>
  <c r="CJ48" i="2" s="1"/>
  <c r="CJ51" i="1"/>
  <c r="CI51" i="1"/>
  <c r="CH51" i="1"/>
  <c r="CG51" i="1"/>
  <c r="CF51" i="1"/>
  <c r="CE51" i="1"/>
  <c r="CD51" i="1"/>
  <c r="CC51" i="1"/>
  <c r="CB51" i="1"/>
  <c r="CA51" i="1"/>
  <c r="BZ51" i="1"/>
  <c r="BY51" i="1"/>
  <c r="BX51" i="1"/>
  <c r="BW51" i="1"/>
  <c r="BV51" i="1"/>
  <c r="BU51" i="1"/>
  <c r="BT51" i="1"/>
  <c r="BS51" i="1"/>
  <c r="BR51" i="1"/>
  <c r="BQ51" i="1"/>
  <c r="BP51" i="1"/>
  <c r="BO51" i="1"/>
  <c r="BN51" i="1"/>
  <c r="BM51" i="1"/>
  <c r="BL51" i="1"/>
  <c r="BK51" i="1"/>
  <c r="BJ51" i="1"/>
  <c r="BI51" i="1"/>
  <c r="BH51" i="1"/>
  <c r="BG51" i="1"/>
  <c r="BF51" i="1"/>
  <c r="BE51" i="1"/>
  <c r="BD51" i="1"/>
  <c r="BC51" i="1"/>
  <c r="BB51" i="1"/>
  <c r="BA51" i="1"/>
  <c r="AZ51" i="1"/>
  <c r="AY51" i="1"/>
  <c r="AX51" i="1"/>
  <c r="AW51" i="1"/>
  <c r="AV51" i="1"/>
  <c r="AU51" i="1"/>
  <c r="AT51" i="1"/>
  <c r="AS51" i="1"/>
  <c r="AR51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CV50" i="1"/>
  <c r="CU50" i="1"/>
  <c r="CT50" i="1"/>
  <c r="CS50" i="1"/>
  <c r="CR47" i="2" s="1"/>
  <c r="CR50" i="1"/>
  <c r="CQ47" i="2" s="1"/>
  <c r="CQ50" i="1"/>
  <c r="CP47" i="2" s="1"/>
  <c r="CP50" i="1"/>
  <c r="CO47" i="2" s="1"/>
  <c r="CO50" i="1"/>
  <c r="CN47" i="2" s="1"/>
  <c r="CN50" i="1"/>
  <c r="CM47" i="2" s="1"/>
  <c r="CM50" i="1"/>
  <c r="CL47" i="2" s="1"/>
  <c r="CL50" i="1"/>
  <c r="CK47" i="2" s="1"/>
  <c r="CK50" i="1"/>
  <c r="CJ47" i="2" s="1"/>
  <c r="CJ50" i="1"/>
  <c r="CI50" i="1"/>
  <c r="CH50" i="1"/>
  <c r="CG50" i="1"/>
  <c r="CF50" i="1"/>
  <c r="CE50" i="1"/>
  <c r="CD50" i="1"/>
  <c r="CC50" i="1"/>
  <c r="CB50" i="1"/>
  <c r="CA50" i="1"/>
  <c r="BZ50" i="1"/>
  <c r="BY50" i="1"/>
  <c r="BX50" i="1"/>
  <c r="BW50" i="1"/>
  <c r="BV50" i="1"/>
  <c r="BU50" i="1"/>
  <c r="BT50" i="1"/>
  <c r="BS50" i="1"/>
  <c r="BR50" i="1"/>
  <c r="BQ50" i="1"/>
  <c r="BP50" i="1"/>
  <c r="BO50" i="1"/>
  <c r="BN50" i="1"/>
  <c r="BM50" i="1"/>
  <c r="BL50" i="1"/>
  <c r="BK50" i="1"/>
  <c r="BJ50" i="1"/>
  <c r="BI50" i="1"/>
  <c r="BH50" i="1"/>
  <c r="BG50" i="1"/>
  <c r="BF50" i="1"/>
  <c r="BE50" i="1"/>
  <c r="BD50" i="1"/>
  <c r="BC50" i="1"/>
  <c r="BB50" i="1"/>
  <c r="BA50" i="1"/>
  <c r="AZ50" i="1"/>
  <c r="AY50" i="1"/>
  <c r="AX50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CV49" i="1"/>
  <c r="CU49" i="1"/>
  <c r="CT49" i="1"/>
  <c r="CS49" i="1"/>
  <c r="CR46" i="2" s="1"/>
  <c r="CR49" i="1"/>
  <c r="CQ46" i="2" s="1"/>
  <c r="CQ49" i="1"/>
  <c r="CP46" i="2" s="1"/>
  <c r="CP49" i="1"/>
  <c r="CO46" i="2" s="1"/>
  <c r="CO49" i="1"/>
  <c r="CN46" i="2" s="1"/>
  <c r="CN49" i="1"/>
  <c r="CM46" i="2" s="1"/>
  <c r="CM49" i="1"/>
  <c r="CL46" i="2" s="1"/>
  <c r="CL49" i="1"/>
  <c r="CK46" i="2" s="1"/>
  <c r="CK49" i="1"/>
  <c r="CJ46" i="2" s="1"/>
  <c r="CJ49" i="1"/>
  <c r="CI49" i="1"/>
  <c r="CH49" i="1"/>
  <c r="CG49" i="1"/>
  <c r="CF49" i="1"/>
  <c r="CE49" i="1"/>
  <c r="CD49" i="1"/>
  <c r="CC49" i="1"/>
  <c r="CB49" i="1"/>
  <c r="CA49" i="1"/>
  <c r="BZ49" i="1"/>
  <c r="BY49" i="1"/>
  <c r="BX49" i="1"/>
  <c r="BW49" i="1"/>
  <c r="BV49" i="1"/>
  <c r="BU49" i="1"/>
  <c r="BT49" i="1"/>
  <c r="BS49" i="1"/>
  <c r="BR49" i="1"/>
  <c r="BQ49" i="1"/>
  <c r="BP49" i="1"/>
  <c r="BO49" i="1"/>
  <c r="BN49" i="1"/>
  <c r="BM49" i="1"/>
  <c r="BL49" i="1"/>
  <c r="BK49" i="1"/>
  <c r="BJ49" i="1"/>
  <c r="BI49" i="1"/>
  <c r="BH49" i="1"/>
  <c r="BG49" i="1"/>
  <c r="BF49" i="1"/>
  <c r="BE49" i="1"/>
  <c r="BD49" i="1"/>
  <c r="BC49" i="1"/>
  <c r="BB49" i="1"/>
  <c r="BA49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CV48" i="1"/>
  <c r="CU48" i="1"/>
  <c r="CT48" i="1"/>
  <c r="CS48" i="1"/>
  <c r="CR45" i="2" s="1"/>
  <c r="CR48" i="1"/>
  <c r="CQ45" i="2" s="1"/>
  <c r="CQ48" i="1"/>
  <c r="CP45" i="2" s="1"/>
  <c r="CP48" i="1"/>
  <c r="CO45" i="2" s="1"/>
  <c r="CO48" i="1"/>
  <c r="CN45" i="2" s="1"/>
  <c r="CN48" i="1"/>
  <c r="CM45" i="2" s="1"/>
  <c r="CM48" i="1"/>
  <c r="CL45" i="2" s="1"/>
  <c r="CL48" i="1"/>
  <c r="CK45" i="2" s="1"/>
  <c r="CK48" i="1"/>
  <c r="CJ45" i="2" s="1"/>
  <c r="CJ48" i="1"/>
  <c r="CI48" i="1"/>
  <c r="CH48" i="1"/>
  <c r="CG48" i="1"/>
  <c r="CF48" i="1"/>
  <c r="CE48" i="1"/>
  <c r="CD48" i="1"/>
  <c r="CC48" i="1"/>
  <c r="CB48" i="1"/>
  <c r="CA48" i="1"/>
  <c r="BZ48" i="1"/>
  <c r="BY48" i="1"/>
  <c r="BX48" i="1"/>
  <c r="BW48" i="1"/>
  <c r="BV48" i="1"/>
  <c r="BU48" i="1"/>
  <c r="BT48" i="1"/>
  <c r="BS48" i="1"/>
  <c r="BR48" i="1"/>
  <c r="BQ48" i="1"/>
  <c r="BP48" i="1"/>
  <c r="BO48" i="1"/>
  <c r="BN48" i="1"/>
  <c r="BM48" i="1"/>
  <c r="BL48" i="1"/>
  <c r="BK48" i="1"/>
  <c r="BJ48" i="1"/>
  <c r="BI48" i="1"/>
  <c r="BH48" i="1"/>
  <c r="BG48" i="1"/>
  <c r="BF48" i="1"/>
  <c r="BE48" i="1"/>
  <c r="BD48" i="1"/>
  <c r="BC48" i="1"/>
  <c r="BB48" i="1"/>
  <c r="BA48" i="1"/>
  <c r="AZ48" i="1"/>
  <c r="AY48" i="1"/>
  <c r="AX48" i="1"/>
  <c r="AW48" i="1"/>
  <c r="AV48" i="1"/>
  <c r="AU48" i="1"/>
  <c r="AT48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CV47" i="1"/>
  <c r="CU47" i="1"/>
  <c r="CT47" i="1"/>
  <c r="CS47" i="1"/>
  <c r="CR44" i="2" s="1"/>
  <c r="CR47" i="1"/>
  <c r="CQ44" i="2" s="1"/>
  <c r="CQ47" i="1"/>
  <c r="CP44" i="2" s="1"/>
  <c r="CP47" i="1"/>
  <c r="CO44" i="2" s="1"/>
  <c r="CO47" i="1"/>
  <c r="CN44" i="2" s="1"/>
  <c r="CN47" i="1"/>
  <c r="CM44" i="2" s="1"/>
  <c r="CM47" i="1"/>
  <c r="CL44" i="2" s="1"/>
  <c r="CL47" i="1"/>
  <c r="CK44" i="2" s="1"/>
  <c r="CK47" i="1"/>
  <c r="CJ44" i="2" s="1"/>
  <c r="CJ47" i="1"/>
  <c r="CI47" i="1"/>
  <c r="CH47" i="1"/>
  <c r="CG47" i="1"/>
  <c r="CF47" i="1"/>
  <c r="CE47" i="1"/>
  <c r="CD47" i="1"/>
  <c r="CC47" i="1"/>
  <c r="CB47" i="1"/>
  <c r="CA47" i="1"/>
  <c r="BZ47" i="1"/>
  <c r="BY47" i="1"/>
  <c r="BX47" i="1"/>
  <c r="BW47" i="1"/>
  <c r="BV47" i="1"/>
  <c r="BU47" i="1"/>
  <c r="BT47" i="1"/>
  <c r="BS47" i="1"/>
  <c r="BR47" i="1"/>
  <c r="BQ47" i="1"/>
  <c r="BP47" i="1"/>
  <c r="BO47" i="1"/>
  <c r="BN47" i="1"/>
  <c r="BM47" i="1"/>
  <c r="BL47" i="1"/>
  <c r="BK47" i="1"/>
  <c r="BJ47" i="1"/>
  <c r="BI47" i="1"/>
  <c r="BH47" i="1"/>
  <c r="BG47" i="1"/>
  <c r="BF47" i="1"/>
  <c r="BE47" i="1"/>
  <c r="BD47" i="1"/>
  <c r="BC47" i="1"/>
  <c r="BB47" i="1"/>
  <c r="BA47" i="1"/>
  <c r="AZ47" i="1"/>
  <c r="AY47" i="1"/>
  <c r="AX47" i="1"/>
  <c r="AW47" i="1"/>
  <c r="AV47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CV46" i="1"/>
  <c r="CU46" i="1"/>
  <c r="CT46" i="1"/>
  <c r="CS46" i="1"/>
  <c r="CR43" i="2" s="1"/>
  <c r="CR46" i="1"/>
  <c r="CQ43" i="2" s="1"/>
  <c r="CQ46" i="1"/>
  <c r="CP43" i="2" s="1"/>
  <c r="CP46" i="1"/>
  <c r="CO43" i="2" s="1"/>
  <c r="CO46" i="1"/>
  <c r="CN43" i="2" s="1"/>
  <c r="CN46" i="1"/>
  <c r="CM43" i="2" s="1"/>
  <c r="CM46" i="1"/>
  <c r="CL43" i="2" s="1"/>
  <c r="CL46" i="1"/>
  <c r="CK43" i="2" s="1"/>
  <c r="CK46" i="1"/>
  <c r="CJ43" i="2" s="1"/>
  <c r="CJ46" i="1"/>
  <c r="CI46" i="1"/>
  <c r="CH46" i="1"/>
  <c r="CG46" i="1"/>
  <c r="CF46" i="1"/>
  <c r="CE46" i="1"/>
  <c r="CD46" i="1"/>
  <c r="CC46" i="1"/>
  <c r="CB46" i="1"/>
  <c r="CA46" i="1"/>
  <c r="BZ46" i="1"/>
  <c r="BY46" i="1"/>
  <c r="BX46" i="1"/>
  <c r="BW46" i="1"/>
  <c r="BV46" i="1"/>
  <c r="BU46" i="1"/>
  <c r="BT46" i="1"/>
  <c r="BS46" i="1"/>
  <c r="BR46" i="1"/>
  <c r="BQ46" i="1"/>
  <c r="BP46" i="1"/>
  <c r="BO46" i="1"/>
  <c r="BN46" i="1"/>
  <c r="BM46" i="1"/>
  <c r="BL46" i="1"/>
  <c r="BK46" i="1"/>
  <c r="BJ46" i="1"/>
  <c r="BI46" i="1"/>
  <c r="BH46" i="1"/>
  <c r="BG46" i="1"/>
  <c r="BF46" i="1"/>
  <c r="BE46" i="1"/>
  <c r="BD46" i="1"/>
  <c r="BC46" i="1"/>
  <c r="BB46" i="1"/>
  <c r="BA46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CV45" i="1"/>
  <c r="CU45" i="1"/>
  <c r="CT45" i="1"/>
  <c r="CS45" i="1"/>
  <c r="CR42" i="2" s="1"/>
  <c r="CR45" i="1"/>
  <c r="CQ42" i="2" s="1"/>
  <c r="CQ45" i="1"/>
  <c r="CP42" i="2" s="1"/>
  <c r="CP45" i="1"/>
  <c r="CO42" i="2" s="1"/>
  <c r="CO45" i="1"/>
  <c r="CN42" i="2" s="1"/>
  <c r="CN45" i="1"/>
  <c r="CM42" i="2" s="1"/>
  <c r="CM45" i="1"/>
  <c r="CL42" i="2" s="1"/>
  <c r="CL45" i="1"/>
  <c r="CK42" i="2" s="1"/>
  <c r="CK45" i="1"/>
  <c r="CJ42" i="2" s="1"/>
  <c r="CJ45" i="1"/>
  <c r="CI45" i="1"/>
  <c r="CH45" i="1"/>
  <c r="CG45" i="1"/>
  <c r="CF45" i="1"/>
  <c r="CE45" i="1"/>
  <c r="CD45" i="1"/>
  <c r="CC45" i="1"/>
  <c r="CB45" i="1"/>
  <c r="CA45" i="1"/>
  <c r="BZ45" i="1"/>
  <c r="BY45" i="1"/>
  <c r="BX45" i="1"/>
  <c r="BW45" i="1"/>
  <c r="BV45" i="1"/>
  <c r="BU45" i="1"/>
  <c r="BT45" i="1"/>
  <c r="BS45" i="1"/>
  <c r="BR45" i="1"/>
  <c r="BQ45" i="1"/>
  <c r="BP45" i="1"/>
  <c r="BO45" i="1"/>
  <c r="BN45" i="1"/>
  <c r="BM45" i="1"/>
  <c r="BL45" i="1"/>
  <c r="BK45" i="1"/>
  <c r="BJ45" i="1"/>
  <c r="BI45" i="1"/>
  <c r="BH45" i="1"/>
  <c r="BG45" i="1"/>
  <c r="BF45" i="1"/>
  <c r="BE45" i="1"/>
  <c r="BD45" i="1"/>
  <c r="BC45" i="1"/>
  <c r="BB45" i="1"/>
  <c r="BA45" i="1"/>
  <c r="AZ45" i="1"/>
  <c r="AY45" i="1"/>
  <c r="AX45" i="1"/>
  <c r="AW45" i="1"/>
  <c r="AV45" i="1"/>
  <c r="AU45" i="1"/>
  <c r="AT45" i="1"/>
  <c r="AS45" i="1"/>
  <c r="AR45" i="1"/>
  <c r="AQ45" i="1"/>
  <c r="AP45" i="1"/>
  <c r="AO45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CV44" i="1"/>
  <c r="CU44" i="1"/>
  <c r="CT44" i="1"/>
  <c r="CS44" i="1"/>
  <c r="CR44" i="1"/>
  <c r="CQ44" i="1"/>
  <c r="CP44" i="1"/>
  <c r="CO44" i="1"/>
  <c r="CN44" i="1"/>
  <c r="CM44" i="1"/>
  <c r="CL44" i="1"/>
  <c r="CK44" i="1"/>
  <c r="CJ44" i="1"/>
  <c r="CI44" i="1"/>
  <c r="CH44" i="1"/>
  <c r="CG44" i="1"/>
  <c r="CF44" i="1"/>
  <c r="CE44" i="1"/>
  <c r="CD44" i="1"/>
  <c r="CC44" i="1"/>
  <c r="CB44" i="1"/>
  <c r="CA44" i="1"/>
  <c r="BZ44" i="1"/>
  <c r="BY44" i="1"/>
  <c r="BX44" i="1"/>
  <c r="BW44" i="1"/>
  <c r="BV44" i="1"/>
  <c r="BU44" i="1"/>
  <c r="BT44" i="1"/>
  <c r="BS44" i="1"/>
  <c r="BR44" i="1"/>
  <c r="BQ44" i="1"/>
  <c r="BP44" i="1"/>
  <c r="BO44" i="1"/>
  <c r="BN44" i="1"/>
  <c r="BM44" i="1"/>
  <c r="BL44" i="1"/>
  <c r="BK44" i="1"/>
  <c r="BJ44" i="1"/>
  <c r="BI44" i="1"/>
  <c r="BH44" i="1"/>
  <c r="BG44" i="1"/>
  <c r="BF44" i="1"/>
  <c r="BE44" i="1"/>
  <c r="BD44" i="1"/>
  <c r="BC44" i="1"/>
  <c r="BB44" i="1"/>
  <c r="BA44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CV43" i="1"/>
  <c r="CU43" i="1"/>
  <c r="CT43" i="1"/>
  <c r="CS43" i="1"/>
  <c r="CR41" i="2" s="1"/>
  <c r="CR43" i="1"/>
  <c r="CQ41" i="2" s="1"/>
  <c r="CQ43" i="1"/>
  <c r="CP41" i="2" s="1"/>
  <c r="CP43" i="1"/>
  <c r="CO41" i="2" s="1"/>
  <c r="CO43" i="1"/>
  <c r="CN41" i="2" s="1"/>
  <c r="CN43" i="1"/>
  <c r="CM41" i="2" s="1"/>
  <c r="CM43" i="1"/>
  <c r="CL41" i="2" s="1"/>
  <c r="CL43" i="1"/>
  <c r="CK41" i="2" s="1"/>
  <c r="CK43" i="1"/>
  <c r="CJ41" i="2" s="1"/>
  <c r="CJ43" i="1"/>
  <c r="CI43" i="1"/>
  <c r="CH43" i="1"/>
  <c r="CG43" i="1"/>
  <c r="CF43" i="1"/>
  <c r="CE43" i="1"/>
  <c r="CD43" i="1"/>
  <c r="CC43" i="1"/>
  <c r="CB43" i="1"/>
  <c r="CA43" i="1"/>
  <c r="BZ43" i="1"/>
  <c r="BY43" i="1"/>
  <c r="BX43" i="1"/>
  <c r="BW43" i="1"/>
  <c r="BV43" i="1"/>
  <c r="BU43" i="1"/>
  <c r="BT43" i="1"/>
  <c r="BS43" i="1"/>
  <c r="BR43" i="1"/>
  <c r="BQ43" i="1"/>
  <c r="BP43" i="1"/>
  <c r="BO43" i="1"/>
  <c r="BN43" i="1"/>
  <c r="BM43" i="1"/>
  <c r="BL43" i="1"/>
  <c r="BK43" i="1"/>
  <c r="BJ43" i="1"/>
  <c r="BI43" i="1"/>
  <c r="BH43" i="1"/>
  <c r="BG43" i="1"/>
  <c r="BF43" i="1"/>
  <c r="BE43" i="1"/>
  <c r="BD43" i="1"/>
  <c r="BC43" i="1"/>
  <c r="BB43" i="1"/>
  <c r="BA43" i="1"/>
  <c r="AZ43" i="1"/>
  <c r="AY43" i="1"/>
  <c r="AX43" i="1"/>
  <c r="AW43" i="1"/>
  <c r="AV43" i="1"/>
  <c r="AU43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CV42" i="1"/>
  <c r="CU42" i="1"/>
  <c r="CT42" i="1"/>
  <c r="CS42" i="1"/>
  <c r="CR40" i="2" s="1"/>
  <c r="CR42" i="1"/>
  <c r="CQ40" i="2" s="1"/>
  <c r="CQ42" i="1"/>
  <c r="CP40" i="2" s="1"/>
  <c r="CP42" i="1"/>
  <c r="CO40" i="2" s="1"/>
  <c r="CO42" i="1"/>
  <c r="CN40" i="2" s="1"/>
  <c r="CN42" i="1"/>
  <c r="CM40" i="2" s="1"/>
  <c r="CM42" i="1"/>
  <c r="CL40" i="2" s="1"/>
  <c r="CL42" i="1"/>
  <c r="CK40" i="2" s="1"/>
  <c r="CK42" i="1"/>
  <c r="CJ40" i="2" s="1"/>
  <c r="CJ42" i="1"/>
  <c r="CI42" i="1"/>
  <c r="CH42" i="1"/>
  <c r="CG42" i="1"/>
  <c r="CF42" i="1"/>
  <c r="CE42" i="1"/>
  <c r="CD42" i="1"/>
  <c r="CC42" i="1"/>
  <c r="CB42" i="1"/>
  <c r="CA42" i="1"/>
  <c r="BZ42" i="1"/>
  <c r="BY42" i="1"/>
  <c r="BX42" i="1"/>
  <c r="BW42" i="1"/>
  <c r="BV42" i="1"/>
  <c r="BU42" i="1"/>
  <c r="BT42" i="1"/>
  <c r="BS42" i="1"/>
  <c r="BR42" i="1"/>
  <c r="BQ42" i="1"/>
  <c r="BP42" i="1"/>
  <c r="BO42" i="1"/>
  <c r="BN42" i="1"/>
  <c r="BM42" i="1"/>
  <c r="BL42" i="1"/>
  <c r="BK42" i="1"/>
  <c r="BJ42" i="1"/>
  <c r="BI42" i="1"/>
  <c r="BH42" i="1"/>
  <c r="BG42" i="1"/>
  <c r="BF42" i="1"/>
  <c r="BE42" i="1"/>
  <c r="BD42" i="1"/>
  <c r="BC42" i="1"/>
  <c r="BB42" i="1"/>
  <c r="BA42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CV41" i="1"/>
  <c r="CU41" i="1"/>
  <c r="CT41" i="1"/>
  <c r="CS41" i="1"/>
  <c r="CR39" i="2" s="1"/>
  <c r="CR41" i="1"/>
  <c r="CQ39" i="2" s="1"/>
  <c r="CQ41" i="1"/>
  <c r="CP39" i="2" s="1"/>
  <c r="CP41" i="1"/>
  <c r="CO39" i="2" s="1"/>
  <c r="CO41" i="1"/>
  <c r="CN39" i="2" s="1"/>
  <c r="CN41" i="1"/>
  <c r="CM39" i="2" s="1"/>
  <c r="CM41" i="1"/>
  <c r="CL39" i="2" s="1"/>
  <c r="CL41" i="1"/>
  <c r="CK39" i="2" s="1"/>
  <c r="CK41" i="1"/>
  <c r="CJ39" i="2" s="1"/>
  <c r="CJ41" i="1"/>
  <c r="CI41" i="1"/>
  <c r="CH41" i="1"/>
  <c r="CG41" i="1"/>
  <c r="CF41" i="1"/>
  <c r="CE41" i="1"/>
  <c r="CD41" i="1"/>
  <c r="CC41" i="1"/>
  <c r="CB41" i="1"/>
  <c r="CA41" i="1"/>
  <c r="BZ41" i="1"/>
  <c r="BY41" i="1"/>
  <c r="BX41" i="1"/>
  <c r="BW41" i="1"/>
  <c r="BV41" i="1"/>
  <c r="BU41" i="1"/>
  <c r="BT41" i="1"/>
  <c r="BS41" i="1"/>
  <c r="BR41" i="1"/>
  <c r="BQ41" i="1"/>
  <c r="BP41" i="1"/>
  <c r="BO41" i="1"/>
  <c r="BN41" i="1"/>
  <c r="BM41" i="1"/>
  <c r="BL41" i="1"/>
  <c r="BK41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CV40" i="1"/>
  <c r="CU40" i="1"/>
  <c r="CT40" i="1"/>
  <c r="CS40" i="1"/>
  <c r="CR38" i="2" s="1"/>
  <c r="CR40" i="1"/>
  <c r="CQ38" i="2" s="1"/>
  <c r="CQ40" i="1"/>
  <c r="CP38" i="2" s="1"/>
  <c r="CP40" i="1"/>
  <c r="CO38" i="2" s="1"/>
  <c r="CO40" i="1"/>
  <c r="CN38" i="2" s="1"/>
  <c r="CN40" i="1"/>
  <c r="CM38" i="2" s="1"/>
  <c r="CM40" i="1"/>
  <c r="CL38" i="2" s="1"/>
  <c r="CL40" i="1"/>
  <c r="CK38" i="2" s="1"/>
  <c r="CK40" i="1"/>
  <c r="CJ38" i="2" s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CV39" i="1"/>
  <c r="CU39" i="1"/>
  <c r="CT39" i="1"/>
  <c r="CS39" i="1"/>
  <c r="CR37" i="2" s="1"/>
  <c r="CR39" i="1"/>
  <c r="CQ37" i="2" s="1"/>
  <c r="CQ39" i="1"/>
  <c r="CP37" i="2" s="1"/>
  <c r="CP39" i="1"/>
  <c r="CO37" i="2" s="1"/>
  <c r="CO39" i="1"/>
  <c r="CN37" i="2" s="1"/>
  <c r="CN39" i="1"/>
  <c r="CM37" i="2" s="1"/>
  <c r="CM39" i="1"/>
  <c r="CL37" i="2" s="1"/>
  <c r="CL39" i="1"/>
  <c r="CK37" i="2" s="1"/>
  <c r="CK39" i="1"/>
  <c r="CJ37" i="2" s="1"/>
  <c r="CJ39" i="1"/>
  <c r="CI39" i="1"/>
  <c r="CH39" i="1"/>
  <c r="CG39" i="1"/>
  <c r="CF39" i="1"/>
  <c r="CE39" i="1"/>
  <c r="CD39" i="1"/>
  <c r="CC39" i="1"/>
  <c r="CB39" i="1"/>
  <c r="CA39" i="1"/>
  <c r="BZ39" i="1"/>
  <c r="BY39" i="1"/>
  <c r="BX39" i="1"/>
  <c r="BW39" i="1"/>
  <c r="BV39" i="1"/>
  <c r="BU39" i="1"/>
  <c r="BT39" i="1"/>
  <c r="BS39" i="1"/>
  <c r="BR39" i="1"/>
  <c r="BQ39" i="1"/>
  <c r="BP39" i="1"/>
  <c r="BO39" i="1"/>
  <c r="BN39" i="1"/>
  <c r="BM39" i="1"/>
  <c r="BL39" i="1"/>
  <c r="BK39" i="1"/>
  <c r="BJ39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CV38" i="1"/>
  <c r="CU38" i="1"/>
  <c r="CT38" i="1"/>
  <c r="CS38" i="1"/>
  <c r="CR36" i="2" s="1"/>
  <c r="CR38" i="1"/>
  <c r="CQ36" i="2" s="1"/>
  <c r="CQ38" i="1"/>
  <c r="CP36" i="2" s="1"/>
  <c r="CP38" i="1"/>
  <c r="CO36" i="2" s="1"/>
  <c r="CO38" i="1"/>
  <c r="CN36" i="2" s="1"/>
  <c r="CN38" i="1"/>
  <c r="CM36" i="2" s="1"/>
  <c r="CM38" i="1"/>
  <c r="CL36" i="2" s="1"/>
  <c r="CL38" i="1"/>
  <c r="CK36" i="2" s="1"/>
  <c r="CK38" i="1"/>
  <c r="CJ36" i="2" s="1"/>
  <c r="CJ38" i="1"/>
  <c r="CI38" i="1"/>
  <c r="CH38" i="1"/>
  <c r="CG38" i="1"/>
  <c r="CF38" i="1"/>
  <c r="CE38" i="1"/>
  <c r="CD38" i="1"/>
  <c r="CC38" i="1"/>
  <c r="CB38" i="1"/>
  <c r="CA38" i="1"/>
  <c r="BZ38" i="1"/>
  <c r="BY38" i="1"/>
  <c r="BX38" i="1"/>
  <c r="BW38" i="1"/>
  <c r="BV38" i="1"/>
  <c r="BU38" i="1"/>
  <c r="BT38" i="1"/>
  <c r="BS38" i="1"/>
  <c r="BR38" i="1"/>
  <c r="BQ38" i="1"/>
  <c r="BP38" i="1"/>
  <c r="BO38" i="1"/>
  <c r="BN38" i="1"/>
  <c r="BM38" i="1"/>
  <c r="BL38" i="1"/>
  <c r="BK38" i="1"/>
  <c r="BJ38" i="1"/>
  <c r="BI38" i="1"/>
  <c r="BH38" i="1"/>
  <c r="BG38" i="1"/>
  <c r="BF38" i="1"/>
  <c r="BE38" i="1"/>
  <c r="BD38" i="1"/>
  <c r="BC38" i="1"/>
  <c r="BB38" i="1"/>
  <c r="BA38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CV37" i="1"/>
  <c r="CI35" i="2" s="1"/>
  <c r="CU37" i="1"/>
  <c r="CT37" i="1"/>
  <c r="CS37" i="1"/>
  <c r="CR35" i="2" s="1"/>
  <c r="CR37" i="1"/>
  <c r="CQ35" i="2" s="1"/>
  <c r="CQ37" i="1"/>
  <c r="CP35" i="2" s="1"/>
  <c r="CP37" i="1"/>
  <c r="CO35" i="2" s="1"/>
  <c r="CO37" i="1"/>
  <c r="CN35" i="2" s="1"/>
  <c r="CN37" i="1"/>
  <c r="CM35" i="2" s="1"/>
  <c r="CM37" i="1"/>
  <c r="CL35" i="2" s="1"/>
  <c r="CL37" i="1"/>
  <c r="CK35" i="2" s="1"/>
  <c r="CK37" i="1"/>
  <c r="CJ35" i="2" s="1"/>
  <c r="CJ37" i="1"/>
  <c r="CI37" i="1"/>
  <c r="CH37" i="1"/>
  <c r="CG37" i="1"/>
  <c r="CF37" i="1"/>
  <c r="CE37" i="1"/>
  <c r="CD37" i="1"/>
  <c r="CC37" i="1"/>
  <c r="CB37" i="1"/>
  <c r="CA37" i="1"/>
  <c r="BZ37" i="1"/>
  <c r="BY37" i="1"/>
  <c r="BX37" i="1"/>
  <c r="BW37" i="1"/>
  <c r="BV37" i="1"/>
  <c r="BU37" i="1"/>
  <c r="BT37" i="1"/>
  <c r="BS37" i="1"/>
  <c r="BR37" i="1"/>
  <c r="BQ37" i="1"/>
  <c r="BP37" i="1"/>
  <c r="BO37" i="1"/>
  <c r="BN37" i="1"/>
  <c r="BM37" i="1"/>
  <c r="BL37" i="1"/>
  <c r="BK37" i="1"/>
  <c r="BJ37" i="1"/>
  <c r="BI37" i="1"/>
  <c r="BH37" i="1"/>
  <c r="BG37" i="1"/>
  <c r="BF37" i="1"/>
  <c r="BE37" i="1"/>
  <c r="BD37" i="1"/>
  <c r="BC37" i="1"/>
  <c r="BB37" i="1"/>
  <c r="BA37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CV36" i="1"/>
  <c r="CU36" i="1"/>
  <c r="CT36" i="1"/>
  <c r="CS36" i="1"/>
  <c r="CR34" i="2" s="1"/>
  <c r="CR36" i="1"/>
  <c r="CQ34" i="2" s="1"/>
  <c r="CQ36" i="1"/>
  <c r="CP34" i="2" s="1"/>
  <c r="CP36" i="1"/>
  <c r="CO34" i="2" s="1"/>
  <c r="CO36" i="1"/>
  <c r="CN34" i="2" s="1"/>
  <c r="CN36" i="1"/>
  <c r="CM34" i="2" s="1"/>
  <c r="CM36" i="1"/>
  <c r="CL34" i="2" s="1"/>
  <c r="CL36" i="1"/>
  <c r="CK34" i="2" s="1"/>
  <c r="CK36" i="1"/>
  <c r="CJ34" i="2" s="1"/>
  <c r="CJ36" i="1"/>
  <c r="CI36" i="1"/>
  <c r="CH36" i="1"/>
  <c r="CG36" i="1"/>
  <c r="CF36" i="1"/>
  <c r="CE36" i="1"/>
  <c r="CD36" i="1"/>
  <c r="CC36" i="1"/>
  <c r="CB36" i="1"/>
  <c r="CA36" i="1"/>
  <c r="BZ36" i="1"/>
  <c r="BY36" i="1"/>
  <c r="BX36" i="1"/>
  <c r="BW36" i="1"/>
  <c r="BV36" i="1"/>
  <c r="BU36" i="1"/>
  <c r="BT36" i="1"/>
  <c r="BS36" i="1"/>
  <c r="BR36" i="1"/>
  <c r="BQ36" i="1"/>
  <c r="BP36" i="1"/>
  <c r="BO36" i="1"/>
  <c r="BN36" i="1"/>
  <c r="BM36" i="1"/>
  <c r="BL36" i="1"/>
  <c r="BK36" i="1"/>
  <c r="BJ36" i="1"/>
  <c r="BI36" i="1"/>
  <c r="BH36" i="1"/>
  <c r="BG36" i="1"/>
  <c r="BF36" i="1"/>
  <c r="BE36" i="1"/>
  <c r="BD36" i="1"/>
  <c r="BC36" i="1"/>
  <c r="BB36" i="1"/>
  <c r="BA36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CV35" i="1"/>
  <c r="CU35" i="1"/>
  <c r="CT35" i="1"/>
  <c r="CS35" i="1"/>
  <c r="CR35" i="1"/>
  <c r="CQ35" i="1"/>
  <c r="CP35" i="1"/>
  <c r="CO35" i="1"/>
  <c r="CN35" i="1"/>
  <c r="CM35" i="1"/>
  <c r="CL35" i="1"/>
  <c r="CK35" i="1"/>
  <c r="CJ35" i="1"/>
  <c r="CI35" i="1"/>
  <c r="CH35" i="1"/>
  <c r="CG35" i="1"/>
  <c r="CF35" i="1"/>
  <c r="CE35" i="1"/>
  <c r="CD35" i="1"/>
  <c r="CC35" i="1"/>
  <c r="CB35" i="1"/>
  <c r="CA35" i="1"/>
  <c r="BZ35" i="1"/>
  <c r="BY35" i="1"/>
  <c r="BX35" i="1"/>
  <c r="BW35" i="1"/>
  <c r="BV35" i="1"/>
  <c r="BU35" i="1"/>
  <c r="BT35" i="1"/>
  <c r="BS35" i="1"/>
  <c r="BR35" i="1"/>
  <c r="BQ35" i="1"/>
  <c r="BP35" i="1"/>
  <c r="BO35" i="1"/>
  <c r="BN35" i="1"/>
  <c r="BM35" i="1"/>
  <c r="BL35" i="1"/>
  <c r="BK35" i="1"/>
  <c r="BJ35" i="1"/>
  <c r="BI35" i="1"/>
  <c r="BH35" i="1"/>
  <c r="BG35" i="1"/>
  <c r="BF35" i="1"/>
  <c r="BE35" i="1"/>
  <c r="BD35" i="1"/>
  <c r="BC35" i="1"/>
  <c r="BB35" i="1"/>
  <c r="BA35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CV34" i="1"/>
  <c r="CU34" i="1"/>
  <c r="CT34" i="1"/>
  <c r="CS34" i="1"/>
  <c r="CR33" i="2" s="1"/>
  <c r="CR34" i="1"/>
  <c r="CQ33" i="2" s="1"/>
  <c r="CQ34" i="1"/>
  <c r="CP33" i="2" s="1"/>
  <c r="CP34" i="1"/>
  <c r="CO33" i="2" s="1"/>
  <c r="CO34" i="1"/>
  <c r="CN33" i="2" s="1"/>
  <c r="CN34" i="1"/>
  <c r="CM33" i="2" s="1"/>
  <c r="CM34" i="1"/>
  <c r="CL33" i="2" s="1"/>
  <c r="CL34" i="1"/>
  <c r="CK33" i="2" s="1"/>
  <c r="CK34" i="1"/>
  <c r="CJ33" i="2" s="1"/>
  <c r="CJ34" i="1"/>
  <c r="CI34" i="1"/>
  <c r="CH34" i="1"/>
  <c r="CG34" i="1"/>
  <c r="CF34" i="1"/>
  <c r="CE34" i="1"/>
  <c r="CD34" i="1"/>
  <c r="CC34" i="1"/>
  <c r="CB34" i="1"/>
  <c r="CA34" i="1"/>
  <c r="BZ34" i="1"/>
  <c r="BY34" i="1"/>
  <c r="BX34" i="1"/>
  <c r="BW34" i="1"/>
  <c r="BV34" i="1"/>
  <c r="BU34" i="1"/>
  <c r="BT34" i="1"/>
  <c r="BS34" i="1"/>
  <c r="BR34" i="1"/>
  <c r="BQ34" i="1"/>
  <c r="BP34" i="1"/>
  <c r="BO34" i="1"/>
  <c r="BN34" i="1"/>
  <c r="BM34" i="1"/>
  <c r="BL34" i="1"/>
  <c r="BK34" i="1"/>
  <c r="BJ34" i="1"/>
  <c r="BI34" i="1"/>
  <c r="BH34" i="1"/>
  <c r="BG34" i="1"/>
  <c r="BF34" i="1"/>
  <c r="BE34" i="1"/>
  <c r="BD34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CV33" i="1"/>
  <c r="CU33" i="1"/>
  <c r="CT33" i="1"/>
  <c r="CS33" i="1"/>
  <c r="CR32" i="2" s="1"/>
  <c r="CR33" i="1"/>
  <c r="CQ32" i="2" s="1"/>
  <c r="CQ33" i="1"/>
  <c r="CP32" i="2" s="1"/>
  <c r="CP33" i="1"/>
  <c r="CO32" i="2" s="1"/>
  <c r="CO33" i="1"/>
  <c r="CN32" i="2" s="1"/>
  <c r="CN33" i="1"/>
  <c r="CM32" i="2" s="1"/>
  <c r="CM33" i="1"/>
  <c r="CL32" i="2" s="1"/>
  <c r="CL33" i="1"/>
  <c r="CK32" i="2" s="1"/>
  <c r="CK33" i="1"/>
  <c r="CJ32" i="2" s="1"/>
  <c r="CJ33" i="1"/>
  <c r="CI33" i="1"/>
  <c r="CH33" i="1"/>
  <c r="CG33" i="1"/>
  <c r="CF33" i="1"/>
  <c r="CE33" i="1"/>
  <c r="CD33" i="1"/>
  <c r="CC33" i="1"/>
  <c r="CB33" i="1"/>
  <c r="CA33" i="1"/>
  <c r="BZ33" i="1"/>
  <c r="BY33" i="1"/>
  <c r="BX33" i="1"/>
  <c r="BW33" i="1"/>
  <c r="BV33" i="1"/>
  <c r="BU33" i="1"/>
  <c r="BT33" i="1"/>
  <c r="BS33" i="1"/>
  <c r="BR33" i="1"/>
  <c r="BQ33" i="1"/>
  <c r="BP33" i="1"/>
  <c r="BO33" i="1"/>
  <c r="BN33" i="1"/>
  <c r="BM33" i="1"/>
  <c r="BL33" i="1"/>
  <c r="BK33" i="1"/>
  <c r="BJ33" i="1"/>
  <c r="BI33" i="1"/>
  <c r="BH33" i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CV32" i="1"/>
  <c r="CU32" i="1"/>
  <c r="CT32" i="1"/>
  <c r="CS32" i="1"/>
  <c r="CR31" i="2" s="1"/>
  <c r="CR32" i="1"/>
  <c r="CQ31" i="2" s="1"/>
  <c r="CQ32" i="1"/>
  <c r="CP31" i="2" s="1"/>
  <c r="CP32" i="1"/>
  <c r="CO31" i="2" s="1"/>
  <c r="CO32" i="1"/>
  <c r="CN31" i="2" s="1"/>
  <c r="CN32" i="1"/>
  <c r="CM31" i="2" s="1"/>
  <c r="CM32" i="1"/>
  <c r="CL31" i="2" s="1"/>
  <c r="CL32" i="1"/>
  <c r="CK31" i="2" s="1"/>
  <c r="CK32" i="1"/>
  <c r="CJ31" i="2" s="1"/>
  <c r="CJ32" i="1"/>
  <c r="CI32" i="1"/>
  <c r="CH32" i="1"/>
  <c r="CG32" i="1"/>
  <c r="CF32" i="1"/>
  <c r="CE32" i="1"/>
  <c r="CD32" i="1"/>
  <c r="CC32" i="1"/>
  <c r="CB32" i="1"/>
  <c r="CA32" i="1"/>
  <c r="BZ32" i="1"/>
  <c r="BY32" i="1"/>
  <c r="BX32" i="1"/>
  <c r="BW32" i="1"/>
  <c r="BV32" i="1"/>
  <c r="BU32" i="1"/>
  <c r="BT32" i="1"/>
  <c r="BS32" i="1"/>
  <c r="BR32" i="1"/>
  <c r="BQ32" i="1"/>
  <c r="BP32" i="1"/>
  <c r="BO32" i="1"/>
  <c r="BN32" i="1"/>
  <c r="BM32" i="1"/>
  <c r="BL32" i="1"/>
  <c r="BK32" i="1"/>
  <c r="BJ32" i="1"/>
  <c r="BI32" i="1"/>
  <c r="BH32" i="1"/>
  <c r="BG32" i="1"/>
  <c r="BF32" i="1"/>
  <c r="BE32" i="1"/>
  <c r="BD32" i="1"/>
  <c r="BC32" i="1"/>
  <c r="BB32" i="1"/>
  <c r="BA32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CV31" i="1"/>
  <c r="CU31" i="1"/>
  <c r="CT31" i="1"/>
  <c r="CS31" i="1"/>
  <c r="CR30" i="2" s="1"/>
  <c r="CR31" i="1"/>
  <c r="CQ30" i="2" s="1"/>
  <c r="CQ31" i="1"/>
  <c r="CP30" i="2" s="1"/>
  <c r="CP31" i="1"/>
  <c r="CO30" i="2" s="1"/>
  <c r="CO31" i="1"/>
  <c r="CN30" i="2" s="1"/>
  <c r="CN31" i="1"/>
  <c r="CM30" i="2" s="1"/>
  <c r="CM31" i="1"/>
  <c r="CL30" i="2" s="1"/>
  <c r="CL31" i="1"/>
  <c r="CK30" i="2" s="1"/>
  <c r="CK31" i="1"/>
  <c r="CJ30" i="2" s="1"/>
  <c r="CJ31" i="1"/>
  <c r="CI31" i="1"/>
  <c r="CH31" i="1"/>
  <c r="CG31" i="1"/>
  <c r="CF31" i="1"/>
  <c r="CE31" i="1"/>
  <c r="CD31" i="1"/>
  <c r="CC31" i="1"/>
  <c r="CB31" i="1"/>
  <c r="CA31" i="1"/>
  <c r="BZ31" i="1"/>
  <c r="BY31" i="1"/>
  <c r="BX31" i="1"/>
  <c r="BW31" i="1"/>
  <c r="BV31" i="1"/>
  <c r="BU31" i="1"/>
  <c r="BT31" i="1"/>
  <c r="BS31" i="1"/>
  <c r="BR31" i="1"/>
  <c r="BQ31" i="1"/>
  <c r="BP31" i="1"/>
  <c r="BO31" i="1"/>
  <c r="BN31" i="1"/>
  <c r="BM31" i="1"/>
  <c r="BL31" i="1"/>
  <c r="BK31" i="1"/>
  <c r="BJ31" i="1"/>
  <c r="BI31" i="1"/>
  <c r="BH31" i="1"/>
  <c r="BG31" i="1"/>
  <c r="BF31" i="1"/>
  <c r="BE31" i="1"/>
  <c r="BD31" i="1"/>
  <c r="BC31" i="1"/>
  <c r="BB31" i="1"/>
  <c r="BA31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CV30" i="1"/>
  <c r="CU30" i="1"/>
  <c r="CT30" i="1"/>
  <c r="CS30" i="1"/>
  <c r="CR29" i="2" s="1"/>
  <c r="CR30" i="1"/>
  <c r="CQ29" i="2" s="1"/>
  <c r="CQ30" i="1"/>
  <c r="CP29" i="2" s="1"/>
  <c r="CP30" i="1"/>
  <c r="CO29" i="2" s="1"/>
  <c r="CO30" i="1"/>
  <c r="CN29" i="2" s="1"/>
  <c r="CN30" i="1"/>
  <c r="CM29" i="2" s="1"/>
  <c r="CM30" i="1"/>
  <c r="CL29" i="2" s="1"/>
  <c r="CL30" i="1"/>
  <c r="CK29" i="2" s="1"/>
  <c r="CK30" i="1"/>
  <c r="CJ29" i="2" s="1"/>
  <c r="CJ30" i="1"/>
  <c r="CI30" i="1"/>
  <c r="CH30" i="1"/>
  <c r="CG30" i="1"/>
  <c r="CF30" i="1"/>
  <c r="CE30" i="1"/>
  <c r="CD30" i="1"/>
  <c r="CC30" i="1"/>
  <c r="CB30" i="1"/>
  <c r="CA30" i="1"/>
  <c r="BZ30" i="1"/>
  <c r="BY30" i="1"/>
  <c r="BX30" i="1"/>
  <c r="BW30" i="1"/>
  <c r="BV30" i="1"/>
  <c r="BU30" i="1"/>
  <c r="BT30" i="1"/>
  <c r="BS30" i="1"/>
  <c r="BR30" i="1"/>
  <c r="BQ30" i="1"/>
  <c r="BP30" i="1"/>
  <c r="BO30" i="1"/>
  <c r="BN30" i="1"/>
  <c r="BM30" i="1"/>
  <c r="BL30" i="1"/>
  <c r="BK30" i="1"/>
  <c r="BJ30" i="1"/>
  <c r="BI30" i="1"/>
  <c r="BH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CV29" i="1"/>
  <c r="CU29" i="1"/>
  <c r="CT29" i="1"/>
  <c r="CS29" i="1"/>
  <c r="CR28" i="2" s="1"/>
  <c r="CR29" i="1"/>
  <c r="CQ28" i="2" s="1"/>
  <c r="CQ29" i="1"/>
  <c r="CP28" i="2" s="1"/>
  <c r="CP29" i="1"/>
  <c r="CO28" i="2" s="1"/>
  <c r="CO29" i="1"/>
  <c r="CN28" i="2" s="1"/>
  <c r="CN29" i="1"/>
  <c r="CM28" i="2" s="1"/>
  <c r="CM29" i="1"/>
  <c r="CL28" i="2" s="1"/>
  <c r="CL29" i="1"/>
  <c r="CK28" i="2" s="1"/>
  <c r="CK29" i="1"/>
  <c r="CJ28" i="2" s="1"/>
  <c r="CJ29" i="1"/>
  <c r="CI29" i="1"/>
  <c r="CH29" i="1"/>
  <c r="CG29" i="1"/>
  <c r="CF29" i="1"/>
  <c r="CE29" i="1"/>
  <c r="CD29" i="1"/>
  <c r="CC29" i="1"/>
  <c r="CB29" i="1"/>
  <c r="CA29" i="1"/>
  <c r="BZ29" i="1"/>
  <c r="BY29" i="1"/>
  <c r="BX29" i="1"/>
  <c r="BW29" i="1"/>
  <c r="BV29" i="1"/>
  <c r="BU29" i="1"/>
  <c r="BT29" i="1"/>
  <c r="BS29" i="1"/>
  <c r="BR29" i="1"/>
  <c r="BQ29" i="1"/>
  <c r="BP29" i="1"/>
  <c r="BO29" i="1"/>
  <c r="BN29" i="1"/>
  <c r="BM29" i="1"/>
  <c r="BL29" i="1"/>
  <c r="BK29" i="1"/>
  <c r="BJ29" i="1"/>
  <c r="BI29" i="1"/>
  <c r="BH29" i="1"/>
  <c r="BG29" i="1"/>
  <c r="BF29" i="1"/>
  <c r="BE29" i="1"/>
  <c r="BD29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CV28" i="1"/>
  <c r="CU28" i="1"/>
  <c r="CT28" i="1"/>
  <c r="CS28" i="1"/>
  <c r="CR27" i="2" s="1"/>
  <c r="CR28" i="1"/>
  <c r="CQ27" i="2" s="1"/>
  <c r="CQ28" i="1"/>
  <c r="CP27" i="2" s="1"/>
  <c r="CP28" i="1"/>
  <c r="CO27" i="2" s="1"/>
  <c r="CO28" i="1"/>
  <c r="CN27" i="2" s="1"/>
  <c r="CN28" i="1"/>
  <c r="CM27" i="2" s="1"/>
  <c r="CM28" i="1"/>
  <c r="CL27" i="2" s="1"/>
  <c r="CL28" i="1"/>
  <c r="CK27" i="2" s="1"/>
  <c r="CK28" i="1"/>
  <c r="CJ27" i="2" s="1"/>
  <c r="CJ28" i="1"/>
  <c r="CI28" i="1"/>
  <c r="CH28" i="1"/>
  <c r="CG28" i="1"/>
  <c r="CF28" i="1"/>
  <c r="CE28" i="1"/>
  <c r="CD28" i="1"/>
  <c r="CC28" i="1"/>
  <c r="CB28" i="1"/>
  <c r="CA28" i="1"/>
  <c r="BZ28" i="1"/>
  <c r="BY28" i="1"/>
  <c r="BX28" i="1"/>
  <c r="BW28" i="1"/>
  <c r="BV28" i="1"/>
  <c r="BU28" i="1"/>
  <c r="BT28" i="1"/>
  <c r="BS28" i="1"/>
  <c r="BR28" i="1"/>
  <c r="BQ28" i="1"/>
  <c r="BP28" i="1"/>
  <c r="BO28" i="1"/>
  <c r="BN28" i="1"/>
  <c r="BM28" i="1"/>
  <c r="BL28" i="1"/>
  <c r="BK28" i="1"/>
  <c r="BJ28" i="1"/>
  <c r="BI28" i="1"/>
  <c r="BH28" i="1"/>
  <c r="BG28" i="1"/>
  <c r="BF28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CV27" i="1"/>
  <c r="CU27" i="1"/>
  <c r="CT27" i="1"/>
  <c r="CS27" i="1"/>
  <c r="CR26" i="2" s="1"/>
  <c r="CR27" i="1"/>
  <c r="CQ26" i="2" s="1"/>
  <c r="CQ27" i="1"/>
  <c r="CP26" i="2" s="1"/>
  <c r="CP27" i="1"/>
  <c r="CO26" i="2" s="1"/>
  <c r="CO27" i="1"/>
  <c r="CN26" i="2" s="1"/>
  <c r="CN27" i="1"/>
  <c r="CM26" i="2" s="1"/>
  <c r="CM27" i="1"/>
  <c r="CL26" i="2" s="1"/>
  <c r="CL27" i="1"/>
  <c r="CK26" i="2" s="1"/>
  <c r="CK27" i="1"/>
  <c r="CJ26" i="2" s="1"/>
  <c r="CJ27" i="1"/>
  <c r="CI27" i="1"/>
  <c r="CH27" i="1"/>
  <c r="CG27" i="1"/>
  <c r="CF27" i="1"/>
  <c r="CE27" i="1"/>
  <c r="CD27" i="1"/>
  <c r="CC27" i="1"/>
  <c r="CB27" i="1"/>
  <c r="CA27" i="1"/>
  <c r="BZ27" i="1"/>
  <c r="BY27" i="1"/>
  <c r="BX27" i="1"/>
  <c r="BW27" i="1"/>
  <c r="BV27" i="1"/>
  <c r="BU27" i="1"/>
  <c r="BT27" i="1"/>
  <c r="BS27" i="1"/>
  <c r="BR27" i="1"/>
  <c r="BQ27" i="1"/>
  <c r="BP27" i="1"/>
  <c r="BO27" i="1"/>
  <c r="BN27" i="1"/>
  <c r="BM27" i="1"/>
  <c r="BL27" i="1"/>
  <c r="BK27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CV26" i="1"/>
  <c r="CU26" i="1"/>
  <c r="CT26" i="1"/>
  <c r="CS26" i="1"/>
  <c r="CR25" i="2" s="1"/>
  <c r="CR26" i="1"/>
  <c r="CQ25" i="2" s="1"/>
  <c r="CQ26" i="1"/>
  <c r="CP25" i="2" s="1"/>
  <c r="CP26" i="1"/>
  <c r="CO25" i="2" s="1"/>
  <c r="CO26" i="1"/>
  <c r="CN25" i="2" s="1"/>
  <c r="CN26" i="1"/>
  <c r="CM25" i="2" s="1"/>
  <c r="CM26" i="1"/>
  <c r="CL25" i="2" s="1"/>
  <c r="CL26" i="1"/>
  <c r="CK25" i="2" s="1"/>
  <c r="CK26" i="1"/>
  <c r="CJ25" i="2" s="1"/>
  <c r="CJ26" i="1"/>
  <c r="CI26" i="1"/>
  <c r="CH26" i="1"/>
  <c r="CG26" i="1"/>
  <c r="CF26" i="1"/>
  <c r="CE26" i="1"/>
  <c r="CD26" i="1"/>
  <c r="CC26" i="1"/>
  <c r="CB26" i="1"/>
  <c r="CA26" i="1"/>
  <c r="BZ26" i="1"/>
  <c r="BY26" i="1"/>
  <c r="BX26" i="1"/>
  <c r="BW26" i="1"/>
  <c r="BV26" i="1"/>
  <c r="BU26" i="1"/>
  <c r="BT26" i="1"/>
  <c r="BS26" i="1"/>
  <c r="BR26" i="1"/>
  <c r="BQ26" i="1"/>
  <c r="BP26" i="1"/>
  <c r="BO26" i="1"/>
  <c r="BN26" i="1"/>
  <c r="BM26" i="1"/>
  <c r="BL26" i="1"/>
  <c r="BK26" i="1"/>
  <c r="BJ26" i="1"/>
  <c r="BI26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CV25" i="1"/>
  <c r="CU25" i="1"/>
  <c r="CT25" i="1"/>
  <c r="CS25" i="1"/>
  <c r="CR24" i="2" s="1"/>
  <c r="CR25" i="1"/>
  <c r="CQ24" i="2" s="1"/>
  <c r="CQ25" i="1"/>
  <c r="CP24" i="2" s="1"/>
  <c r="CP25" i="1"/>
  <c r="CO24" i="2" s="1"/>
  <c r="CO25" i="1"/>
  <c r="CN24" i="2" s="1"/>
  <c r="CN25" i="1"/>
  <c r="CM24" i="2" s="1"/>
  <c r="CM25" i="1"/>
  <c r="CL24" i="2" s="1"/>
  <c r="CL25" i="1"/>
  <c r="CK24" i="2" s="1"/>
  <c r="CK25" i="1"/>
  <c r="CJ24" i="2" s="1"/>
  <c r="CJ25" i="1"/>
  <c r="CI25" i="1"/>
  <c r="CH25" i="1"/>
  <c r="CG25" i="1"/>
  <c r="CF25" i="1"/>
  <c r="CE25" i="1"/>
  <c r="CD25" i="1"/>
  <c r="CC25" i="1"/>
  <c r="CB25" i="1"/>
  <c r="CA25" i="1"/>
  <c r="BZ25" i="1"/>
  <c r="BY25" i="1"/>
  <c r="BX25" i="1"/>
  <c r="BW25" i="1"/>
  <c r="BV25" i="1"/>
  <c r="BU25" i="1"/>
  <c r="BT25" i="1"/>
  <c r="BS25" i="1"/>
  <c r="BR25" i="1"/>
  <c r="BQ25" i="1"/>
  <c r="BP25" i="1"/>
  <c r="BO25" i="1"/>
  <c r="BN25" i="1"/>
  <c r="BM25" i="1"/>
  <c r="BL25" i="1"/>
  <c r="BK25" i="1"/>
  <c r="BJ25" i="1"/>
  <c r="BI25" i="1"/>
  <c r="BH25" i="1"/>
  <c r="BG25" i="1"/>
  <c r="BF25" i="1"/>
  <c r="BE25" i="1"/>
  <c r="BD25" i="1"/>
  <c r="BC25" i="1"/>
  <c r="BB25" i="1"/>
  <c r="BA25" i="1"/>
  <c r="AZ25" i="1"/>
  <c r="AY25" i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CV24" i="1"/>
  <c r="CU24" i="1"/>
  <c r="CT24" i="1"/>
  <c r="CS24" i="1"/>
  <c r="CR23" i="2" s="1"/>
  <c r="CR24" i="1"/>
  <c r="CQ23" i="2" s="1"/>
  <c r="CQ24" i="1"/>
  <c r="CP23" i="2" s="1"/>
  <c r="CP24" i="1"/>
  <c r="CO23" i="2" s="1"/>
  <c r="CO24" i="1"/>
  <c r="CN23" i="2" s="1"/>
  <c r="CN24" i="1"/>
  <c r="CM23" i="2" s="1"/>
  <c r="CM24" i="1"/>
  <c r="CL23" i="2" s="1"/>
  <c r="CL24" i="1"/>
  <c r="CK23" i="2" s="1"/>
  <c r="CK24" i="1"/>
  <c r="CJ23" i="2" s="1"/>
  <c r="CJ24" i="1"/>
  <c r="CI24" i="1"/>
  <c r="CH24" i="1"/>
  <c r="CG24" i="1"/>
  <c r="CF24" i="1"/>
  <c r="CE24" i="1"/>
  <c r="CD24" i="1"/>
  <c r="CC24" i="1"/>
  <c r="CB24" i="1"/>
  <c r="CA24" i="1"/>
  <c r="BZ24" i="1"/>
  <c r="BY24" i="1"/>
  <c r="BX24" i="1"/>
  <c r="BW24" i="1"/>
  <c r="BV24" i="1"/>
  <c r="BU24" i="1"/>
  <c r="BT24" i="1"/>
  <c r="BS24" i="1"/>
  <c r="BR24" i="1"/>
  <c r="BQ24" i="1"/>
  <c r="BP24" i="1"/>
  <c r="BO24" i="1"/>
  <c r="BN24" i="1"/>
  <c r="BM24" i="1"/>
  <c r="BL24" i="1"/>
  <c r="BK24" i="1"/>
  <c r="BJ24" i="1"/>
  <c r="BI24" i="1"/>
  <c r="BH24" i="1"/>
  <c r="BG24" i="1"/>
  <c r="BF24" i="1"/>
  <c r="BE24" i="1"/>
  <c r="BD24" i="1"/>
  <c r="BC24" i="1"/>
  <c r="BB24" i="1"/>
  <c r="BA24" i="1"/>
  <c r="AZ24" i="1"/>
  <c r="AY24" i="1"/>
  <c r="AX24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CV23" i="1"/>
  <c r="CU23" i="1"/>
  <c r="CT23" i="1"/>
  <c r="CS23" i="1"/>
  <c r="CR22" i="2" s="1"/>
  <c r="CR23" i="1"/>
  <c r="CQ22" i="2" s="1"/>
  <c r="CQ23" i="1"/>
  <c r="CP22" i="2" s="1"/>
  <c r="CP23" i="1"/>
  <c r="CO22" i="2" s="1"/>
  <c r="CO23" i="1"/>
  <c r="CN22" i="2" s="1"/>
  <c r="CN23" i="1"/>
  <c r="CM22" i="2" s="1"/>
  <c r="CM23" i="1"/>
  <c r="CL22" i="2" s="1"/>
  <c r="CL23" i="1"/>
  <c r="CK22" i="2" s="1"/>
  <c r="CK23" i="1"/>
  <c r="CJ22" i="2" s="1"/>
  <c r="CJ23" i="1"/>
  <c r="CI23" i="1"/>
  <c r="CH23" i="1"/>
  <c r="CG23" i="1"/>
  <c r="CF23" i="1"/>
  <c r="CE23" i="1"/>
  <c r="CD23" i="1"/>
  <c r="CC23" i="1"/>
  <c r="CB23" i="1"/>
  <c r="CA23" i="1"/>
  <c r="BZ23" i="1"/>
  <c r="BY23" i="1"/>
  <c r="BX23" i="1"/>
  <c r="BW23" i="1"/>
  <c r="BV23" i="1"/>
  <c r="BU23" i="1"/>
  <c r="BT23" i="1"/>
  <c r="BS23" i="1"/>
  <c r="BR23" i="1"/>
  <c r="BQ23" i="1"/>
  <c r="BP23" i="1"/>
  <c r="BO23" i="1"/>
  <c r="BN23" i="1"/>
  <c r="BM23" i="1"/>
  <c r="BL23" i="1"/>
  <c r="BK23" i="1"/>
  <c r="BJ23" i="1"/>
  <c r="BI23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CV22" i="1"/>
  <c r="CU22" i="1"/>
  <c r="CT22" i="1"/>
  <c r="CS22" i="1"/>
  <c r="CR22" i="1"/>
  <c r="CQ22" i="1"/>
  <c r="CP22" i="1"/>
  <c r="CO22" i="1"/>
  <c r="CN22" i="1"/>
  <c r="CM22" i="1"/>
  <c r="CL22" i="1"/>
  <c r="CK22" i="1"/>
  <c r="CJ22" i="1"/>
  <c r="CI22" i="1"/>
  <c r="CH22" i="1"/>
  <c r="CG22" i="1"/>
  <c r="CF22" i="1"/>
  <c r="CE22" i="1"/>
  <c r="CD22" i="1"/>
  <c r="CC22" i="1"/>
  <c r="CB22" i="1"/>
  <c r="CA22" i="1"/>
  <c r="BZ22" i="1"/>
  <c r="BY22" i="1"/>
  <c r="BX22" i="1"/>
  <c r="BW22" i="1"/>
  <c r="BV22" i="1"/>
  <c r="BU22" i="1"/>
  <c r="BT22" i="1"/>
  <c r="BS22" i="1"/>
  <c r="BR22" i="1"/>
  <c r="BQ22" i="1"/>
  <c r="BP22" i="1"/>
  <c r="BO22" i="1"/>
  <c r="BN22" i="1"/>
  <c r="BM22" i="1"/>
  <c r="BL22" i="1"/>
  <c r="BK22" i="1"/>
  <c r="BJ22" i="1"/>
  <c r="BI22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CV21" i="1"/>
  <c r="CU21" i="1"/>
  <c r="CT21" i="1"/>
  <c r="CS21" i="1"/>
  <c r="CR21" i="2" s="1"/>
  <c r="CR21" i="1"/>
  <c r="CQ21" i="2" s="1"/>
  <c r="CQ21" i="1"/>
  <c r="CP21" i="2" s="1"/>
  <c r="CP21" i="1"/>
  <c r="CO21" i="2" s="1"/>
  <c r="CO21" i="1"/>
  <c r="CN21" i="2" s="1"/>
  <c r="CN21" i="1"/>
  <c r="CM21" i="2" s="1"/>
  <c r="CM21" i="1"/>
  <c r="CL21" i="2" s="1"/>
  <c r="CL21" i="1"/>
  <c r="CK21" i="2" s="1"/>
  <c r="CK21" i="1"/>
  <c r="CJ21" i="2" s="1"/>
  <c r="CJ21" i="1"/>
  <c r="CI21" i="1"/>
  <c r="CH21" i="1"/>
  <c r="CG21" i="1"/>
  <c r="CF21" i="1"/>
  <c r="CE21" i="1"/>
  <c r="CD21" i="1"/>
  <c r="CC21" i="1"/>
  <c r="CB21" i="1"/>
  <c r="CA21" i="1"/>
  <c r="BZ21" i="1"/>
  <c r="BY21" i="1"/>
  <c r="BX21" i="1"/>
  <c r="BW21" i="1"/>
  <c r="BV21" i="1"/>
  <c r="BU21" i="1"/>
  <c r="BT21" i="1"/>
  <c r="BS21" i="1"/>
  <c r="BR21" i="1"/>
  <c r="BQ21" i="1"/>
  <c r="BP21" i="1"/>
  <c r="BO21" i="1"/>
  <c r="BN21" i="1"/>
  <c r="BM21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CV20" i="1"/>
  <c r="CU20" i="1"/>
  <c r="CT20" i="1"/>
  <c r="CS20" i="1"/>
  <c r="CR20" i="2" s="1"/>
  <c r="CR20" i="1"/>
  <c r="CQ20" i="2" s="1"/>
  <c r="CQ20" i="1"/>
  <c r="CP20" i="2" s="1"/>
  <c r="CP20" i="1"/>
  <c r="CO20" i="2" s="1"/>
  <c r="CO20" i="1"/>
  <c r="CN20" i="2" s="1"/>
  <c r="CN20" i="1"/>
  <c r="CM20" i="2" s="1"/>
  <c r="CM20" i="1"/>
  <c r="CL20" i="2" s="1"/>
  <c r="CL20" i="1"/>
  <c r="CK20" i="2" s="1"/>
  <c r="CK20" i="1"/>
  <c r="CJ20" i="2" s="1"/>
  <c r="CJ20" i="1"/>
  <c r="CI20" i="2" s="1"/>
  <c r="CI20" i="1"/>
  <c r="CH20" i="1"/>
  <c r="CG20" i="1"/>
  <c r="CF20" i="1"/>
  <c r="CE20" i="1"/>
  <c r="CD20" i="1"/>
  <c r="CC20" i="1"/>
  <c r="CB20" i="1"/>
  <c r="CA20" i="1"/>
  <c r="BZ20" i="1"/>
  <c r="BY20" i="1"/>
  <c r="BX20" i="1"/>
  <c r="BW20" i="1"/>
  <c r="BV20" i="1"/>
  <c r="BU20" i="1"/>
  <c r="BT20" i="1"/>
  <c r="BS20" i="1"/>
  <c r="BR20" i="1"/>
  <c r="BQ20" i="1"/>
  <c r="BP20" i="1"/>
  <c r="BO20" i="1"/>
  <c r="BN20" i="1"/>
  <c r="BM20" i="1"/>
  <c r="BL20" i="1"/>
  <c r="BK20" i="1"/>
  <c r="BJ20" i="1"/>
  <c r="BI20" i="1"/>
  <c r="BH20" i="1"/>
  <c r="BG20" i="1"/>
  <c r="BF20" i="1"/>
  <c r="BE20" i="1"/>
  <c r="BD20" i="1"/>
  <c r="BC20" i="1"/>
  <c r="BB20" i="1"/>
  <c r="BA20" i="1"/>
  <c r="AZ20" i="1"/>
  <c r="AY20" i="1"/>
  <c r="AX20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CV19" i="1"/>
  <c r="CU19" i="1"/>
  <c r="CT19" i="1"/>
  <c r="CS19" i="1"/>
  <c r="CR19" i="2" s="1"/>
  <c r="CR19" i="1"/>
  <c r="CQ19" i="2" s="1"/>
  <c r="CQ19" i="1"/>
  <c r="CP19" i="2" s="1"/>
  <c r="CP19" i="1"/>
  <c r="CO19" i="2" s="1"/>
  <c r="CO19" i="1"/>
  <c r="CN19" i="2" s="1"/>
  <c r="CN19" i="1"/>
  <c r="CM19" i="2" s="1"/>
  <c r="CM19" i="1"/>
  <c r="CL19" i="2" s="1"/>
  <c r="CL19" i="1"/>
  <c r="CK19" i="2" s="1"/>
  <c r="CK19" i="1"/>
  <c r="CJ19" i="2" s="1"/>
  <c r="CJ19" i="1"/>
  <c r="CI19" i="1"/>
  <c r="CH19" i="1"/>
  <c r="CG19" i="1"/>
  <c r="CF19" i="1"/>
  <c r="CE19" i="1"/>
  <c r="CD19" i="1"/>
  <c r="CC19" i="1"/>
  <c r="CB19" i="1"/>
  <c r="CA19" i="1"/>
  <c r="BZ19" i="1"/>
  <c r="BY19" i="1"/>
  <c r="BX19" i="1"/>
  <c r="BW19" i="1"/>
  <c r="BV19" i="1"/>
  <c r="BU19" i="1"/>
  <c r="BT19" i="1"/>
  <c r="BS19" i="1"/>
  <c r="BR19" i="1"/>
  <c r="BQ19" i="1"/>
  <c r="BP19" i="1"/>
  <c r="BO19" i="1"/>
  <c r="BN19" i="1"/>
  <c r="BM19" i="1"/>
  <c r="BL19" i="1"/>
  <c r="BK19" i="1"/>
  <c r="BJ19" i="1"/>
  <c r="BI19" i="1"/>
  <c r="BH19" i="1"/>
  <c r="BG19" i="1"/>
  <c r="BF19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CV18" i="1"/>
  <c r="CU18" i="1"/>
  <c r="CT18" i="1"/>
  <c r="CS18" i="1"/>
  <c r="CR18" i="2" s="1"/>
  <c r="CR18" i="1"/>
  <c r="CQ18" i="2" s="1"/>
  <c r="CQ18" i="1"/>
  <c r="CP18" i="2" s="1"/>
  <c r="CP18" i="1"/>
  <c r="CO18" i="2" s="1"/>
  <c r="CO18" i="1"/>
  <c r="CN18" i="2" s="1"/>
  <c r="CN18" i="1"/>
  <c r="CM18" i="2" s="1"/>
  <c r="CM18" i="1"/>
  <c r="CL18" i="2" s="1"/>
  <c r="CL18" i="1"/>
  <c r="CK18" i="2" s="1"/>
  <c r="CK18" i="1"/>
  <c r="CJ18" i="2" s="1"/>
  <c r="CJ18" i="1"/>
  <c r="CI18" i="1"/>
  <c r="CH18" i="1"/>
  <c r="CG18" i="1"/>
  <c r="CF18" i="1"/>
  <c r="CE18" i="1"/>
  <c r="CD18" i="1"/>
  <c r="CC18" i="1"/>
  <c r="CB18" i="1"/>
  <c r="CA18" i="1"/>
  <c r="BZ18" i="1"/>
  <c r="BY18" i="1"/>
  <c r="BX18" i="1"/>
  <c r="BW18" i="1"/>
  <c r="BV18" i="1"/>
  <c r="BU18" i="1"/>
  <c r="BT18" i="1"/>
  <c r="BS18" i="1"/>
  <c r="BR18" i="1"/>
  <c r="BQ18" i="1"/>
  <c r="BP18" i="1"/>
  <c r="BO18" i="1"/>
  <c r="BN18" i="1"/>
  <c r="BM18" i="1"/>
  <c r="BL18" i="1"/>
  <c r="BK18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CV17" i="1"/>
  <c r="CI17" i="2" s="1"/>
  <c r="CU17" i="1"/>
  <c r="CT17" i="1"/>
  <c r="CS17" i="1"/>
  <c r="CR17" i="2" s="1"/>
  <c r="CR17" i="1"/>
  <c r="CQ17" i="2" s="1"/>
  <c r="CQ17" i="1"/>
  <c r="CP17" i="2" s="1"/>
  <c r="CP17" i="1"/>
  <c r="CO17" i="2" s="1"/>
  <c r="CO17" i="1"/>
  <c r="CN17" i="2" s="1"/>
  <c r="CN17" i="1"/>
  <c r="CM17" i="2" s="1"/>
  <c r="CM17" i="1"/>
  <c r="CL17" i="2" s="1"/>
  <c r="CL17" i="1"/>
  <c r="CK17" i="2" s="1"/>
  <c r="CK17" i="1"/>
  <c r="CJ17" i="2" s="1"/>
  <c r="CJ17" i="1"/>
  <c r="CI17" i="1"/>
  <c r="CH17" i="1"/>
  <c r="CG17" i="1"/>
  <c r="CF17" i="1"/>
  <c r="CE17" i="1"/>
  <c r="CD17" i="1"/>
  <c r="CC17" i="1"/>
  <c r="CB17" i="1"/>
  <c r="CA17" i="1"/>
  <c r="BZ17" i="1"/>
  <c r="BY17" i="1"/>
  <c r="BX17" i="1"/>
  <c r="BW17" i="1"/>
  <c r="BV17" i="1"/>
  <c r="BU17" i="1"/>
  <c r="BT17" i="1"/>
  <c r="BS17" i="1"/>
  <c r="BR17" i="1"/>
  <c r="BQ17" i="1"/>
  <c r="BP17" i="1"/>
  <c r="BO17" i="1"/>
  <c r="BN17" i="1"/>
  <c r="BM17" i="1"/>
  <c r="BL17" i="1"/>
  <c r="BK17" i="1"/>
  <c r="BJ17" i="1"/>
  <c r="BI17" i="1"/>
  <c r="BH17" i="1"/>
  <c r="BG17" i="1"/>
  <c r="BF17" i="1"/>
  <c r="BE17" i="1"/>
  <c r="BD17" i="1"/>
  <c r="BC17" i="1"/>
  <c r="BB17" i="1"/>
  <c r="BA17" i="1"/>
  <c r="AZ17" i="1"/>
  <c r="AY17" i="1"/>
  <c r="AX17" i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CV16" i="1"/>
  <c r="CU16" i="1"/>
  <c r="CT16" i="1"/>
  <c r="CS16" i="1"/>
  <c r="CR16" i="2" s="1"/>
  <c r="CR16" i="1"/>
  <c r="CQ16" i="2" s="1"/>
  <c r="CQ16" i="1"/>
  <c r="CP16" i="2" s="1"/>
  <c r="CP16" i="1"/>
  <c r="CO16" i="2" s="1"/>
  <c r="CO16" i="1"/>
  <c r="CN16" i="2" s="1"/>
  <c r="CN16" i="1"/>
  <c r="CM16" i="2" s="1"/>
  <c r="CM16" i="1"/>
  <c r="CL16" i="2" s="1"/>
  <c r="CL16" i="1"/>
  <c r="CK16" i="2" s="1"/>
  <c r="CK16" i="1"/>
  <c r="CJ16" i="2" s="1"/>
  <c r="CJ16" i="1"/>
  <c r="CI16" i="1"/>
  <c r="CH16" i="1"/>
  <c r="CG16" i="1"/>
  <c r="CF16" i="1"/>
  <c r="CE16" i="1"/>
  <c r="CD16" i="1"/>
  <c r="CC16" i="1"/>
  <c r="CB16" i="1"/>
  <c r="CA16" i="1"/>
  <c r="BZ16" i="1"/>
  <c r="BY16" i="1"/>
  <c r="BX16" i="1"/>
  <c r="BW16" i="1"/>
  <c r="BV16" i="1"/>
  <c r="BU16" i="1"/>
  <c r="BT16" i="1"/>
  <c r="BS16" i="1"/>
  <c r="BR16" i="1"/>
  <c r="BQ16" i="1"/>
  <c r="BP16" i="1"/>
  <c r="BO16" i="1"/>
  <c r="BN16" i="1"/>
  <c r="BM16" i="1"/>
  <c r="BL16" i="1"/>
  <c r="BK16" i="1"/>
  <c r="BJ16" i="1"/>
  <c r="BI16" i="1"/>
  <c r="BH16" i="1"/>
  <c r="BG16" i="1"/>
  <c r="BF16" i="1"/>
  <c r="BE16" i="1"/>
  <c r="BD16" i="1"/>
  <c r="BC16" i="1"/>
  <c r="BB16" i="1"/>
  <c r="BA16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CV15" i="1"/>
  <c r="CU15" i="1"/>
  <c r="CT15" i="1"/>
  <c r="CS15" i="1"/>
  <c r="CR15" i="2" s="1"/>
  <c r="CR15" i="1"/>
  <c r="CQ15" i="2" s="1"/>
  <c r="CQ15" i="1"/>
  <c r="CP15" i="2" s="1"/>
  <c r="CP15" i="1"/>
  <c r="CO15" i="2" s="1"/>
  <c r="CO15" i="1"/>
  <c r="CN15" i="2" s="1"/>
  <c r="CN15" i="1"/>
  <c r="CM15" i="2" s="1"/>
  <c r="CM15" i="1"/>
  <c r="CL15" i="2" s="1"/>
  <c r="CL15" i="1"/>
  <c r="CK15" i="2" s="1"/>
  <c r="CK15" i="1"/>
  <c r="CJ15" i="2" s="1"/>
  <c r="CJ15" i="1"/>
  <c r="CI15" i="1"/>
  <c r="CH15" i="1"/>
  <c r="CG15" i="1"/>
  <c r="CF15" i="1"/>
  <c r="CE15" i="1"/>
  <c r="CD15" i="1"/>
  <c r="CC15" i="1"/>
  <c r="CB15" i="1"/>
  <c r="CA15" i="1"/>
  <c r="BZ15" i="1"/>
  <c r="BY15" i="1"/>
  <c r="BX15" i="1"/>
  <c r="BW15" i="1"/>
  <c r="BV15" i="1"/>
  <c r="BU15" i="1"/>
  <c r="BT15" i="1"/>
  <c r="BS15" i="1"/>
  <c r="BR15" i="1"/>
  <c r="BQ15" i="1"/>
  <c r="BP15" i="1"/>
  <c r="BO15" i="1"/>
  <c r="BN15" i="1"/>
  <c r="BM15" i="1"/>
  <c r="BL15" i="1"/>
  <c r="BK15" i="1"/>
  <c r="BJ15" i="1"/>
  <c r="BI15" i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CV14" i="1"/>
  <c r="CU14" i="1"/>
  <c r="CT14" i="1"/>
  <c r="CS14" i="1"/>
  <c r="CR14" i="2" s="1"/>
  <c r="CR14" i="1"/>
  <c r="CQ14" i="2" s="1"/>
  <c r="CQ14" i="1"/>
  <c r="CP14" i="2" s="1"/>
  <c r="CP14" i="1"/>
  <c r="CO14" i="2" s="1"/>
  <c r="CO14" i="1"/>
  <c r="CN14" i="2" s="1"/>
  <c r="CN14" i="1"/>
  <c r="CM14" i="2" s="1"/>
  <c r="CM14" i="1"/>
  <c r="CL14" i="2" s="1"/>
  <c r="CL14" i="1"/>
  <c r="CK14" i="2" s="1"/>
  <c r="CK14" i="1"/>
  <c r="CJ14" i="2" s="1"/>
  <c r="CJ14" i="1"/>
  <c r="CI14" i="1"/>
  <c r="CH14" i="1"/>
  <c r="CG14" i="1"/>
  <c r="CF14" i="1"/>
  <c r="CE14" i="1"/>
  <c r="CD14" i="1"/>
  <c r="CC14" i="1"/>
  <c r="CB14" i="1"/>
  <c r="CA14" i="1"/>
  <c r="BZ14" i="1"/>
  <c r="BY14" i="1"/>
  <c r="BX14" i="1"/>
  <c r="BW14" i="1"/>
  <c r="BV14" i="1"/>
  <c r="BU14" i="1"/>
  <c r="BT14" i="1"/>
  <c r="BS14" i="1"/>
  <c r="BR14" i="1"/>
  <c r="BQ14" i="1"/>
  <c r="BP14" i="1"/>
  <c r="BO14" i="1"/>
  <c r="BN14" i="1"/>
  <c r="BM14" i="1"/>
  <c r="BL14" i="1"/>
  <c r="BK14" i="1"/>
  <c r="BJ14" i="1"/>
  <c r="BI14" i="1"/>
  <c r="BH14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CV13" i="1"/>
  <c r="CU13" i="1"/>
  <c r="CT13" i="1"/>
  <c r="CS13" i="1"/>
  <c r="CR13" i="2" s="1"/>
  <c r="CR13" i="1"/>
  <c r="CQ13" i="2" s="1"/>
  <c r="CQ13" i="1"/>
  <c r="CP13" i="2" s="1"/>
  <c r="CP13" i="1"/>
  <c r="CO13" i="2" s="1"/>
  <c r="CO13" i="1"/>
  <c r="CN13" i="2" s="1"/>
  <c r="CN13" i="1"/>
  <c r="CM13" i="2" s="1"/>
  <c r="CM13" i="1"/>
  <c r="CL13" i="2" s="1"/>
  <c r="CL13" i="1"/>
  <c r="CK13" i="2" s="1"/>
  <c r="CK13" i="1"/>
  <c r="CJ13" i="2" s="1"/>
  <c r="CJ13" i="1"/>
  <c r="CI13" i="1"/>
  <c r="CH13" i="1"/>
  <c r="CG13" i="1"/>
  <c r="CF13" i="1"/>
  <c r="CE13" i="1"/>
  <c r="CD13" i="1"/>
  <c r="CC13" i="1"/>
  <c r="CB13" i="1"/>
  <c r="CA13" i="1"/>
  <c r="BZ13" i="1"/>
  <c r="BY13" i="1"/>
  <c r="BX13" i="1"/>
  <c r="BW13" i="1"/>
  <c r="BV13" i="1"/>
  <c r="BU13" i="1"/>
  <c r="BT13" i="1"/>
  <c r="BS13" i="1"/>
  <c r="BR13" i="1"/>
  <c r="BQ13" i="1"/>
  <c r="BP13" i="1"/>
  <c r="BO13" i="1"/>
  <c r="BN13" i="1"/>
  <c r="BM13" i="1"/>
  <c r="BL13" i="1"/>
  <c r="BK13" i="1"/>
  <c r="BJ13" i="1"/>
  <c r="BI13" i="1"/>
  <c r="BH13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CV12" i="1"/>
  <c r="CU12" i="1"/>
  <c r="CT12" i="1"/>
  <c r="CS12" i="1"/>
  <c r="CR12" i="2" s="1"/>
  <c r="CR12" i="1"/>
  <c r="CQ12" i="2" s="1"/>
  <c r="CQ12" i="1"/>
  <c r="CP12" i="2" s="1"/>
  <c r="CP12" i="1"/>
  <c r="CO12" i="2" s="1"/>
  <c r="CO12" i="1"/>
  <c r="CN12" i="2" s="1"/>
  <c r="CN12" i="1"/>
  <c r="CM12" i="2" s="1"/>
  <c r="CM12" i="1"/>
  <c r="CL12" i="2" s="1"/>
  <c r="CL12" i="1"/>
  <c r="CK12" i="2" s="1"/>
  <c r="CK12" i="1"/>
  <c r="CJ12" i="2" s="1"/>
  <c r="CJ12" i="1"/>
  <c r="CI12" i="1"/>
  <c r="CH12" i="1"/>
  <c r="CG12" i="1"/>
  <c r="CF12" i="1"/>
  <c r="CE12" i="1"/>
  <c r="CD12" i="1"/>
  <c r="CC12" i="1"/>
  <c r="CB12" i="1"/>
  <c r="CA12" i="1"/>
  <c r="BZ12" i="1"/>
  <c r="BY12" i="1"/>
  <c r="BX12" i="1"/>
  <c r="BW12" i="1"/>
  <c r="BV12" i="1"/>
  <c r="BU12" i="1"/>
  <c r="BT12" i="1"/>
  <c r="BS12" i="1"/>
  <c r="BR12" i="1"/>
  <c r="BQ12" i="1"/>
  <c r="BP12" i="1"/>
  <c r="BO12" i="1"/>
  <c r="BN12" i="1"/>
  <c r="BM12" i="1"/>
  <c r="BL12" i="1"/>
  <c r="BK12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CV11" i="1"/>
  <c r="CU11" i="1"/>
  <c r="CT11" i="1"/>
  <c r="CS11" i="1"/>
  <c r="CR11" i="2" s="1"/>
  <c r="CR11" i="1"/>
  <c r="CQ11" i="2" s="1"/>
  <c r="CQ11" i="1"/>
  <c r="CP11" i="2" s="1"/>
  <c r="CP11" i="1"/>
  <c r="CO11" i="2" s="1"/>
  <c r="CO11" i="1"/>
  <c r="CN11" i="2" s="1"/>
  <c r="CN11" i="1"/>
  <c r="CM11" i="2" s="1"/>
  <c r="CM11" i="1"/>
  <c r="CL11" i="2" s="1"/>
  <c r="CL11" i="1"/>
  <c r="CK11" i="2" s="1"/>
  <c r="CK11" i="1"/>
  <c r="CJ11" i="2" s="1"/>
  <c r="CJ11" i="1"/>
  <c r="CI11" i="1"/>
  <c r="CH11" i="1"/>
  <c r="CG11" i="1"/>
  <c r="CF11" i="1"/>
  <c r="CE11" i="1"/>
  <c r="CD11" i="1"/>
  <c r="CC11" i="1"/>
  <c r="CB11" i="1"/>
  <c r="CA11" i="1"/>
  <c r="BZ11" i="1"/>
  <c r="BY11" i="1"/>
  <c r="BX11" i="1"/>
  <c r="BW11" i="1"/>
  <c r="BV11" i="1"/>
  <c r="BU11" i="1"/>
  <c r="BT11" i="1"/>
  <c r="BS11" i="1"/>
  <c r="BR11" i="1"/>
  <c r="BQ11" i="1"/>
  <c r="BP11" i="1"/>
  <c r="BO11" i="1"/>
  <c r="BN11" i="1"/>
  <c r="BM11" i="1"/>
  <c r="BL11" i="1"/>
  <c r="BK11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CV10" i="1"/>
  <c r="CU10" i="1"/>
  <c r="CT10" i="1"/>
  <c r="CS10" i="1"/>
  <c r="CR10" i="2" s="1"/>
  <c r="CR10" i="1"/>
  <c r="CQ10" i="2" s="1"/>
  <c r="CQ10" i="1"/>
  <c r="CP10" i="2" s="1"/>
  <c r="CP10" i="1"/>
  <c r="CO10" i="2" s="1"/>
  <c r="CO10" i="1"/>
  <c r="CN10" i="2" s="1"/>
  <c r="CN10" i="1"/>
  <c r="CM10" i="2" s="1"/>
  <c r="CM10" i="1"/>
  <c r="CL10" i="2" s="1"/>
  <c r="CL10" i="1"/>
  <c r="CK10" i="2" s="1"/>
  <c r="CK10" i="1"/>
  <c r="CJ10" i="2" s="1"/>
  <c r="CJ10" i="1"/>
  <c r="CI10" i="1"/>
  <c r="CH10" i="1"/>
  <c r="CG10" i="1"/>
  <c r="CF10" i="1"/>
  <c r="CE10" i="1"/>
  <c r="CD10" i="1"/>
  <c r="CC10" i="1"/>
  <c r="CB10" i="1"/>
  <c r="CA10" i="1"/>
  <c r="BZ10" i="1"/>
  <c r="BY10" i="1"/>
  <c r="BX10" i="1"/>
  <c r="BW10" i="1"/>
  <c r="BV10" i="1"/>
  <c r="BU10" i="1"/>
  <c r="BT10" i="1"/>
  <c r="BS10" i="1"/>
  <c r="BR10" i="1"/>
  <c r="BQ10" i="1"/>
  <c r="BP10" i="1"/>
  <c r="BO10" i="1"/>
  <c r="BN10" i="1"/>
  <c r="BM10" i="1"/>
  <c r="BL10" i="1"/>
  <c r="BK10" i="1"/>
  <c r="BJ10" i="1"/>
  <c r="BI10" i="1"/>
  <c r="BH10" i="1"/>
  <c r="BG10" i="1"/>
  <c r="BF10" i="1"/>
  <c r="BE10" i="1"/>
  <c r="BD10" i="1"/>
  <c r="BC10" i="1"/>
  <c r="BB10" i="1"/>
  <c r="BA10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CV9" i="1"/>
  <c r="CU9" i="1"/>
  <c r="CT9" i="1"/>
  <c r="CS9" i="1"/>
  <c r="CR9" i="2" s="1"/>
  <c r="CR9" i="1"/>
  <c r="CQ9" i="2" s="1"/>
  <c r="CQ9" i="1"/>
  <c r="CP9" i="2" s="1"/>
  <c r="CP9" i="1"/>
  <c r="CO9" i="2" s="1"/>
  <c r="CO9" i="1"/>
  <c r="CN9" i="2" s="1"/>
  <c r="CN9" i="1"/>
  <c r="CM9" i="2" s="1"/>
  <c r="CM9" i="1"/>
  <c r="CL9" i="2" s="1"/>
  <c r="CL9" i="1"/>
  <c r="CK9" i="2" s="1"/>
  <c r="CK9" i="1"/>
  <c r="CJ9" i="2" s="1"/>
  <c r="CJ9" i="1"/>
  <c r="CI9" i="1"/>
  <c r="CH9" i="1"/>
  <c r="CG9" i="1"/>
  <c r="CF9" i="1"/>
  <c r="CE9" i="1"/>
  <c r="CD9" i="1"/>
  <c r="CC9" i="1"/>
  <c r="CB9" i="1"/>
  <c r="CA9" i="1"/>
  <c r="BZ9" i="1"/>
  <c r="BY9" i="1"/>
  <c r="BX9" i="1"/>
  <c r="BW9" i="1"/>
  <c r="BV9" i="1"/>
  <c r="BU9" i="1"/>
  <c r="BT9" i="1"/>
  <c r="BS9" i="1"/>
  <c r="BR9" i="1"/>
  <c r="BQ9" i="1"/>
  <c r="BP9" i="1"/>
  <c r="BO9" i="1"/>
  <c r="BN9" i="1"/>
  <c r="BM9" i="1"/>
  <c r="BL9" i="1"/>
  <c r="BK9" i="1"/>
  <c r="BJ9" i="1"/>
  <c r="BI9" i="1"/>
  <c r="BH9" i="1"/>
  <c r="BG9" i="1"/>
  <c r="BF9" i="1"/>
  <c r="BE9" i="1"/>
  <c r="BD9" i="1"/>
  <c r="BC9" i="1"/>
  <c r="BB9" i="1"/>
  <c r="BA9" i="1"/>
  <c r="AZ9" i="1"/>
  <c r="AY9" i="1"/>
  <c r="AX9" i="1"/>
  <c r="AW9" i="1"/>
  <c r="AV9" i="1"/>
  <c r="AU9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CV8" i="1"/>
  <c r="CU8" i="1"/>
  <c r="CT8" i="1"/>
  <c r="CS8" i="1"/>
  <c r="CR8" i="2" s="1"/>
  <c r="CR8" i="1"/>
  <c r="CQ8" i="2" s="1"/>
  <c r="CQ8" i="1"/>
  <c r="CP8" i="2" s="1"/>
  <c r="CP8" i="1"/>
  <c r="CO8" i="2" s="1"/>
  <c r="CO8" i="1"/>
  <c r="CN8" i="2" s="1"/>
  <c r="CN8" i="1"/>
  <c r="CM8" i="2" s="1"/>
  <c r="CM8" i="1"/>
  <c r="CL8" i="2" s="1"/>
  <c r="CL8" i="1"/>
  <c r="CK8" i="2" s="1"/>
  <c r="CK8" i="1"/>
  <c r="CJ8" i="2" s="1"/>
  <c r="CJ8" i="1"/>
  <c r="CI8" i="1"/>
  <c r="CH8" i="1"/>
  <c r="CG8" i="1"/>
  <c r="CF8" i="1"/>
  <c r="CE8" i="1"/>
  <c r="CD8" i="1"/>
  <c r="CC8" i="1"/>
  <c r="CB8" i="1"/>
  <c r="CA8" i="1"/>
  <c r="BZ8" i="1"/>
  <c r="BY8" i="1"/>
  <c r="BX8" i="1"/>
  <c r="BW8" i="1"/>
  <c r="BV8" i="1"/>
  <c r="BU8" i="1"/>
  <c r="BT8" i="1"/>
  <c r="BS8" i="1"/>
  <c r="BR8" i="1"/>
  <c r="BQ8" i="1"/>
  <c r="BP8" i="1"/>
  <c r="BO8" i="1"/>
  <c r="BN8" i="1"/>
  <c r="BM8" i="1"/>
  <c r="BL8" i="1"/>
  <c r="BK8" i="1"/>
  <c r="BJ8" i="1"/>
  <c r="BI8" i="1"/>
  <c r="BH8" i="1"/>
  <c r="BG8" i="1"/>
  <c r="BF8" i="1"/>
  <c r="BE8" i="1"/>
  <c r="BD8" i="1"/>
  <c r="BC8" i="1"/>
  <c r="BB8" i="1"/>
  <c r="BA8" i="1"/>
  <c r="AZ8" i="1"/>
  <c r="AY8" i="1"/>
  <c r="AX8" i="1"/>
  <c r="AW8" i="1"/>
  <c r="AV8" i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CV7" i="1"/>
  <c r="CU7" i="1"/>
  <c r="CT7" i="1"/>
  <c r="CS7" i="1"/>
  <c r="CR7" i="2" s="1"/>
  <c r="CR7" i="1"/>
  <c r="CQ7" i="2" s="1"/>
  <c r="CQ7" i="1"/>
  <c r="CP7" i="2" s="1"/>
  <c r="CP7" i="1"/>
  <c r="CO7" i="2" s="1"/>
  <c r="CO7" i="1"/>
  <c r="CN7" i="2" s="1"/>
  <c r="CN7" i="1"/>
  <c r="CM7" i="2" s="1"/>
  <c r="CM7" i="1"/>
  <c r="CL7" i="2" s="1"/>
  <c r="CL7" i="1"/>
  <c r="CK7" i="2" s="1"/>
  <c r="CK7" i="1"/>
  <c r="CJ7" i="2" s="1"/>
  <c r="CJ7" i="1"/>
  <c r="CI7" i="1"/>
  <c r="CH7" i="1"/>
  <c r="CG7" i="1"/>
  <c r="CF7" i="1"/>
  <c r="CE7" i="1"/>
  <c r="CD7" i="1"/>
  <c r="CC7" i="1"/>
  <c r="CB7" i="1"/>
  <c r="CA7" i="1"/>
  <c r="BZ7" i="1"/>
  <c r="BY7" i="1"/>
  <c r="BX7" i="1"/>
  <c r="BW7" i="1"/>
  <c r="BV7" i="1"/>
  <c r="BU7" i="1"/>
  <c r="BT7" i="1"/>
  <c r="BS7" i="1"/>
  <c r="BR7" i="1"/>
  <c r="BQ7" i="1"/>
  <c r="BP7" i="1"/>
  <c r="BO7" i="1"/>
  <c r="BN7" i="1"/>
  <c r="BM7" i="1"/>
  <c r="BL7" i="1"/>
  <c r="BK7" i="1"/>
  <c r="BJ7" i="1"/>
  <c r="BI7" i="1"/>
  <c r="BH7" i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CV6" i="1"/>
  <c r="CU6" i="1"/>
  <c r="CT6" i="1"/>
  <c r="CS6" i="1"/>
  <c r="CR6" i="2" s="1"/>
  <c r="CR6" i="1"/>
  <c r="CQ6" i="2" s="1"/>
  <c r="CQ6" i="1"/>
  <c r="CP6" i="2" s="1"/>
  <c r="CP6" i="1"/>
  <c r="CO6" i="2" s="1"/>
  <c r="CO6" i="1"/>
  <c r="CN6" i="2" s="1"/>
  <c r="CN6" i="1"/>
  <c r="CM6" i="2" s="1"/>
  <c r="CM6" i="1"/>
  <c r="CL6" i="2" s="1"/>
  <c r="CL6" i="1"/>
  <c r="CK6" i="2" s="1"/>
  <c r="CK6" i="1"/>
  <c r="CJ6" i="2" s="1"/>
  <c r="CJ6" i="1"/>
  <c r="CI6" i="1"/>
  <c r="CH6" i="1"/>
  <c r="CG6" i="1"/>
  <c r="CF6" i="1"/>
  <c r="CE6" i="1"/>
  <c r="CD6" i="1"/>
  <c r="CC6" i="1"/>
  <c r="CB6" i="1"/>
  <c r="CA6" i="1"/>
  <c r="BZ6" i="1"/>
  <c r="BY6" i="1"/>
  <c r="BX6" i="1"/>
  <c r="BW6" i="1"/>
  <c r="BV6" i="1"/>
  <c r="BU6" i="1"/>
  <c r="BT6" i="1"/>
  <c r="BS6" i="1"/>
  <c r="BR6" i="1"/>
  <c r="BQ6" i="1"/>
  <c r="BP6" i="1"/>
  <c r="BO6" i="1"/>
  <c r="BN6" i="1"/>
  <c r="BM6" i="1"/>
  <c r="BL6" i="1"/>
  <c r="BK6" i="1"/>
  <c r="BJ6" i="1"/>
  <c r="BI6" i="1"/>
  <c r="BH6" i="1"/>
  <c r="BG6" i="1"/>
  <c r="BF6" i="1"/>
  <c r="BE6" i="1"/>
  <c r="BD6" i="1"/>
  <c r="BC6" i="1"/>
  <c r="BB6" i="1"/>
  <c r="BA6" i="1"/>
  <c r="AZ6" i="1"/>
  <c r="AY6" i="1"/>
  <c r="AX6" i="1"/>
  <c r="AW6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CV5" i="1"/>
  <c r="CU5" i="1"/>
  <c r="CT5" i="1"/>
  <c r="CS5" i="1"/>
  <c r="CR5" i="2" s="1"/>
  <c r="CR5" i="1"/>
  <c r="CQ5" i="2" s="1"/>
  <c r="CQ5" i="1"/>
  <c r="CP5" i="2" s="1"/>
  <c r="CP5" i="1"/>
  <c r="CO5" i="2" s="1"/>
  <c r="CO5" i="1"/>
  <c r="CN5" i="2" s="1"/>
  <c r="CN5" i="1"/>
  <c r="CM5" i="2" s="1"/>
  <c r="CM5" i="1"/>
  <c r="CL5" i="2" s="1"/>
  <c r="CL5" i="1"/>
  <c r="CK5" i="2" s="1"/>
  <c r="CK5" i="1"/>
  <c r="CJ5" i="2" s="1"/>
  <c r="CJ5" i="1"/>
  <c r="CI5" i="1"/>
  <c r="CH5" i="1"/>
  <c r="CG5" i="1"/>
  <c r="CF5" i="1"/>
  <c r="CE5" i="1"/>
  <c r="CD5" i="1"/>
  <c r="CC5" i="1"/>
  <c r="CB5" i="1"/>
  <c r="CA5" i="1"/>
  <c r="BZ5" i="1"/>
  <c r="BY5" i="1"/>
  <c r="BX5" i="1"/>
  <c r="BW5" i="1"/>
  <c r="BV5" i="1"/>
  <c r="BU5" i="1"/>
  <c r="BT5" i="1"/>
  <c r="BS5" i="1"/>
  <c r="BR5" i="1"/>
  <c r="BQ5" i="1"/>
  <c r="BP5" i="1"/>
  <c r="BO5" i="1"/>
  <c r="BN5" i="1"/>
  <c r="BM5" i="1"/>
  <c r="BL5" i="1"/>
  <c r="BK5" i="1"/>
  <c r="BJ5" i="1"/>
  <c r="BI5" i="1"/>
  <c r="BH5" i="1"/>
  <c r="BG5" i="1"/>
  <c r="BF5" i="1"/>
  <c r="BE5" i="1"/>
  <c r="BD5" i="1"/>
  <c r="BC5" i="1"/>
  <c r="BB5" i="1"/>
  <c r="BA5" i="1"/>
  <c r="AZ5" i="1"/>
  <c r="AY5" i="1"/>
  <c r="AX5" i="1"/>
  <c r="AW5" i="1"/>
  <c r="AV5" i="1"/>
  <c r="AU5" i="1"/>
  <c r="AT5" i="1"/>
  <c r="AS5" i="1"/>
  <c r="AR5" i="1"/>
  <c r="AQ5" i="1"/>
  <c r="AP5" i="1"/>
  <c r="AO5" i="1"/>
  <c r="AN5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CV4" i="1"/>
  <c r="CU4" i="1"/>
  <c r="CT4" i="1"/>
  <c r="CS4" i="1"/>
  <c r="CR4" i="2" s="1"/>
  <c r="CR4" i="1"/>
  <c r="CQ4" i="2" s="1"/>
  <c r="CQ4" i="1"/>
  <c r="CP4" i="2" s="1"/>
  <c r="CP4" i="1"/>
  <c r="CO4" i="2" s="1"/>
  <c r="CO4" i="1"/>
  <c r="CN4" i="2" s="1"/>
  <c r="CN4" i="1"/>
  <c r="CM4" i="2" s="1"/>
  <c r="CM4" i="1"/>
  <c r="CL4" i="2" s="1"/>
  <c r="CL4" i="1"/>
  <c r="CK4" i="2" s="1"/>
  <c r="CK4" i="1"/>
  <c r="CJ4" i="2" s="1"/>
  <c r="CJ4" i="1"/>
  <c r="CI4" i="1"/>
  <c r="CH4" i="1"/>
  <c r="CG4" i="1"/>
  <c r="CF4" i="1"/>
  <c r="CE4" i="1"/>
  <c r="CD4" i="1"/>
  <c r="CC4" i="1"/>
  <c r="CB4" i="1"/>
  <c r="CA4" i="1"/>
  <c r="BZ4" i="1"/>
  <c r="BY4" i="1"/>
  <c r="BX4" i="1"/>
  <c r="BW4" i="1"/>
  <c r="BV4" i="1"/>
  <c r="BU4" i="1"/>
  <c r="BT4" i="1"/>
  <c r="BS4" i="1"/>
  <c r="BR4" i="1"/>
  <c r="BQ4" i="1"/>
  <c r="BP4" i="1"/>
  <c r="BO4" i="1"/>
  <c r="BN4" i="1"/>
  <c r="BM4" i="1"/>
  <c r="BL4" i="1"/>
  <c r="BK4" i="1"/>
  <c r="BJ4" i="1"/>
  <c r="BI4" i="1"/>
  <c r="BH4" i="1"/>
  <c r="BG4" i="1"/>
  <c r="BF4" i="1"/>
  <c r="BE4" i="1"/>
  <c r="BD4" i="1"/>
  <c r="BC4" i="1"/>
  <c r="BB4" i="1"/>
  <c r="BA4" i="1"/>
  <c r="AZ4" i="1"/>
  <c r="AY4" i="1"/>
  <c r="AX4" i="1"/>
  <c r="AW4" i="1"/>
  <c r="AV4" i="1"/>
  <c r="AU4" i="1"/>
  <c r="AT4" i="1"/>
  <c r="AS4" i="1"/>
  <c r="AR4" i="1"/>
  <c r="AQ4" i="1"/>
  <c r="AP4" i="1"/>
  <c r="AO4" i="1"/>
  <c r="AN4" i="1"/>
  <c r="AM4" i="1"/>
  <c r="AL4" i="1"/>
  <c r="AK4" i="1"/>
  <c r="AJ4" i="1"/>
  <c r="AI4" i="1"/>
  <c r="AH4" i="1"/>
  <c r="AG4" i="1"/>
  <c r="AF4" i="1"/>
  <c r="AE4" i="1"/>
  <c r="AD4" i="1"/>
  <c r="AC4" i="1"/>
  <c r="AB4" i="1"/>
  <c r="AA4" i="1"/>
  <c r="CV3" i="1"/>
  <c r="CU3" i="1"/>
  <c r="CT3" i="1"/>
  <c r="CS3" i="1"/>
  <c r="CR3" i="1"/>
  <c r="CQ3" i="1"/>
  <c r="CP3" i="1"/>
  <c r="CO3" i="1"/>
  <c r="CN3" i="1"/>
  <c r="CM3" i="1"/>
  <c r="CL3" i="1"/>
  <c r="CK3" i="1"/>
  <c r="CJ3" i="1"/>
  <c r="CI3" i="1"/>
  <c r="CH3" i="1"/>
  <c r="CG3" i="1"/>
  <c r="CF3" i="1"/>
  <c r="CE3" i="1"/>
  <c r="CD3" i="1"/>
  <c r="CC3" i="1"/>
  <c r="CB3" i="1"/>
  <c r="CA3" i="1"/>
  <c r="BZ3" i="1"/>
  <c r="BY3" i="1"/>
  <c r="BX3" i="1"/>
  <c r="BW3" i="1"/>
  <c r="BV3" i="1"/>
  <c r="BU3" i="1"/>
  <c r="BT3" i="1"/>
  <c r="BS3" i="1"/>
  <c r="BR3" i="1"/>
  <c r="BQ3" i="1"/>
  <c r="BP3" i="1"/>
  <c r="BO3" i="1"/>
  <c r="BN3" i="1"/>
  <c r="BM3" i="1"/>
  <c r="BL3" i="1"/>
  <c r="BK3" i="1"/>
  <c r="BJ3" i="1"/>
  <c r="BI3" i="1"/>
  <c r="BH3" i="1"/>
  <c r="BG3" i="1"/>
  <c r="BF3" i="1"/>
  <c r="BE3" i="1"/>
  <c r="BD3" i="1"/>
  <c r="BC3" i="1"/>
  <c r="BB3" i="1"/>
  <c r="BA3" i="1"/>
  <c r="AZ3" i="1"/>
  <c r="AY3" i="1"/>
  <c r="AX3" i="1"/>
  <c r="AW3" i="1"/>
  <c r="AV3" i="1"/>
  <c r="AU3" i="1"/>
  <c r="AT3" i="1"/>
  <c r="AS3" i="1"/>
  <c r="AR3" i="1"/>
  <c r="AQ3" i="1"/>
  <c r="AP3" i="1"/>
  <c r="AO3" i="1"/>
  <c r="AN3" i="1"/>
  <c r="AM3" i="1"/>
  <c r="AL3" i="1"/>
  <c r="AK3" i="1"/>
  <c r="AJ3" i="1"/>
  <c r="AI3" i="1"/>
  <c r="AH3" i="1"/>
  <c r="AG3" i="1"/>
  <c r="AF3" i="1"/>
  <c r="AE3" i="1"/>
  <c r="AD3" i="1"/>
  <c r="AC3" i="1"/>
  <c r="AB3" i="1"/>
  <c r="AA3" i="1"/>
  <c r="CV2" i="1"/>
  <c r="CU2" i="1"/>
  <c r="CT2" i="1"/>
  <c r="CS2" i="1"/>
  <c r="CR3" i="2" s="1"/>
  <c r="CR2" i="1"/>
  <c r="CQ3" i="2" s="1"/>
  <c r="CQ2" i="1"/>
  <c r="CP3" i="2" s="1"/>
  <c r="CP2" i="1"/>
  <c r="CO3" i="2" s="1"/>
  <c r="CO2" i="1"/>
  <c r="CN3" i="2" s="1"/>
  <c r="CN2" i="1"/>
  <c r="CM3" i="2" s="1"/>
  <c r="CM2" i="1"/>
  <c r="CL3" i="2" s="1"/>
  <c r="CL2" i="1"/>
  <c r="CK3" i="2" s="1"/>
  <c r="CK2" i="1"/>
  <c r="CJ3" i="2" s="1"/>
  <c r="CJ2" i="1"/>
  <c r="CI2" i="1"/>
  <c r="CH2" i="1"/>
  <c r="CG2" i="1"/>
  <c r="CF2" i="1"/>
  <c r="CE2" i="1"/>
  <c r="CD2" i="1"/>
  <c r="CC2" i="1"/>
  <c r="CB2" i="1"/>
  <c r="CA2" i="1"/>
  <c r="BZ2" i="1"/>
  <c r="BY2" i="1"/>
  <c r="BX2" i="1"/>
  <c r="BW2" i="1"/>
  <c r="BV2" i="1"/>
  <c r="BU2" i="1"/>
  <c r="BT2" i="1"/>
  <c r="BS2" i="1"/>
  <c r="BR2" i="1"/>
  <c r="BQ2" i="1"/>
  <c r="BP2" i="1"/>
  <c r="BO2" i="1"/>
  <c r="BN2" i="1"/>
  <c r="BM2" i="1"/>
  <c r="BL2" i="1"/>
  <c r="BK2" i="1"/>
  <c r="BJ2" i="1"/>
  <c r="BI2" i="1"/>
  <c r="BH2" i="1"/>
  <c r="BG2" i="1"/>
  <c r="BF2" i="1"/>
  <c r="BE2" i="1"/>
  <c r="BD2" i="1"/>
  <c r="BC2" i="1"/>
  <c r="BB2" i="1"/>
  <c r="BA2" i="1"/>
  <c r="AZ2" i="1"/>
  <c r="AY2" i="1"/>
  <c r="AX2" i="1"/>
  <c r="AW2" i="1"/>
  <c r="AV2" i="1"/>
  <c r="AU2" i="1"/>
  <c r="AT2" i="1"/>
  <c r="AS2" i="1"/>
  <c r="AR2" i="1"/>
  <c r="AQ2" i="1"/>
  <c r="AP2" i="1"/>
  <c r="AO2" i="1"/>
  <c r="AN2" i="1"/>
  <c r="AM2" i="1"/>
  <c r="AL2" i="1"/>
  <c r="AK2" i="1"/>
  <c r="AJ2" i="1"/>
  <c r="AI2" i="1"/>
  <c r="AH2" i="1"/>
  <c r="AG2" i="1"/>
  <c r="AF2" i="1"/>
  <c r="AE2" i="1"/>
  <c r="AD2" i="1"/>
  <c r="AC2" i="1"/>
  <c r="AB2" i="1"/>
  <c r="AA2" i="1"/>
  <c r="CI4" i="2"/>
  <c r="CI14" i="2"/>
  <c r="CI22" i="2"/>
  <c r="CI25" i="2"/>
  <c r="CI28" i="2"/>
  <c r="CI31" i="2"/>
  <c r="CI36" i="2"/>
  <c r="CI38" i="2"/>
  <c r="CI39" i="2"/>
  <c r="CI41" i="2"/>
  <c r="CI42" i="2"/>
  <c r="CI43" i="2"/>
  <c r="CI44" i="2"/>
  <c r="CI45" i="2"/>
  <c r="CI46" i="2"/>
  <c r="CI47" i="2"/>
  <c r="CI48" i="2"/>
  <c r="CI49" i="2"/>
  <c r="CI50" i="2"/>
  <c r="CI51" i="2"/>
  <c r="CI52" i="2"/>
  <c r="CI54" i="2"/>
  <c r="CI55" i="2"/>
  <c r="CI56" i="2"/>
  <c r="CI57" i="2"/>
  <c r="CI58" i="2"/>
  <c r="CI59" i="2"/>
  <c r="CI60" i="2"/>
  <c r="CI61" i="2"/>
  <c r="CI62" i="2"/>
  <c r="CI63" i="2"/>
  <c r="CI64" i="2"/>
  <c r="CI65" i="2"/>
  <c r="CI66" i="2"/>
  <c r="CI67" i="2"/>
  <c r="CI68" i="2"/>
  <c r="CI69" i="2"/>
  <c r="CI70" i="2"/>
  <c r="CI71" i="2"/>
  <c r="CI72" i="2"/>
  <c r="CI73" i="2"/>
  <c r="CI74" i="2"/>
  <c r="CI75" i="2"/>
  <c r="CI76" i="2"/>
  <c r="CI77" i="2"/>
  <c r="CI78" i="2"/>
  <c r="CI79" i="2"/>
  <c r="CI80" i="2"/>
  <c r="CI81" i="2"/>
  <c r="CI82" i="2"/>
  <c r="CI83" i="2"/>
  <c r="CI84" i="2"/>
  <c r="CI85" i="2"/>
  <c r="CI86" i="2"/>
  <c r="CI87" i="2"/>
  <c r="CI88" i="2"/>
  <c r="CI89" i="2"/>
  <c r="CI90" i="2"/>
  <c r="CI33" i="2" l="1"/>
  <c r="CI24" i="2"/>
  <c r="CI30" i="2"/>
  <c r="CI8" i="2"/>
  <c r="CI27" i="2"/>
  <c r="CI15" i="2"/>
  <c r="CI23" i="2"/>
  <c r="CI26" i="2"/>
  <c r="CI29" i="2"/>
  <c r="CI32" i="2"/>
  <c r="CI34" i="2"/>
  <c r="CI37" i="2"/>
  <c r="CI40" i="2"/>
  <c r="CI18" i="2"/>
  <c r="CI21" i="2"/>
  <c r="CI7" i="2"/>
  <c r="CI10" i="2"/>
  <c r="CI13" i="2"/>
  <c r="CI16" i="2"/>
  <c r="CI19" i="2"/>
  <c r="CI6" i="2"/>
  <c r="CI9" i="2"/>
  <c r="CI5" i="2"/>
  <c r="CI11" i="2"/>
  <c r="CI12" i="2"/>
  <c r="CI3" i="2"/>
  <c r="CH90" i="2"/>
  <c r="CH76" i="2"/>
  <c r="CH70" i="2"/>
  <c r="CH64" i="2"/>
  <c r="CH58" i="2"/>
  <c r="CH52" i="2"/>
  <c r="CH45" i="2"/>
  <c r="CH33" i="2"/>
  <c r="CH21" i="2"/>
  <c r="CH9" i="2"/>
  <c r="CH84" i="2" l="1"/>
  <c r="CH79" i="2"/>
  <c r="CH73" i="2"/>
  <c r="CH68" i="2"/>
  <c r="CH57" i="2"/>
  <c r="CH51" i="2"/>
  <c r="CH46" i="2"/>
  <c r="CH30" i="2"/>
  <c r="CH24" i="2"/>
  <c r="CH89" i="2"/>
  <c r="CH83" i="2"/>
  <c r="CH78" i="2"/>
  <c r="CH72" i="2"/>
  <c r="CH67" i="2"/>
  <c r="CH62" i="2"/>
  <c r="CH56" i="2"/>
  <c r="CH50" i="2"/>
  <c r="CH40" i="2"/>
  <c r="CH34" i="2"/>
  <c r="CH18" i="2"/>
  <c r="CH12" i="2"/>
  <c r="CH6" i="2"/>
  <c r="CG89" i="2"/>
  <c r="CG86" i="2"/>
  <c r="CH88" i="2"/>
  <c r="CH82" i="2"/>
  <c r="CH77" i="2"/>
  <c r="CH71" i="2"/>
  <c r="CH66" i="2"/>
  <c r="CH61" i="2"/>
  <c r="CH55" i="2"/>
  <c r="CH49" i="2"/>
  <c r="CH39" i="2"/>
  <c r="CH28" i="2"/>
  <c r="CH22" i="2"/>
  <c r="CH87" i="2"/>
  <c r="CH81" i="2"/>
  <c r="CH65" i="2"/>
  <c r="CH60" i="2"/>
  <c r="CH54" i="2"/>
  <c r="CH27" i="2"/>
  <c r="CH16" i="2"/>
  <c r="CH10" i="2"/>
  <c r="CH4" i="2"/>
  <c r="CH86" i="2"/>
  <c r="CH80" i="2"/>
  <c r="CH75" i="2"/>
  <c r="CH59" i="2"/>
  <c r="CH53" i="2"/>
  <c r="CH48" i="2"/>
  <c r="CH42" i="2"/>
  <c r="CH15" i="2"/>
  <c r="CH85" i="2"/>
  <c r="CH74" i="2"/>
  <c r="CH69" i="2"/>
  <c r="CH63" i="2"/>
  <c r="CH36" i="2"/>
  <c r="CH3" i="2"/>
  <c r="CG83" i="2"/>
  <c r="CG80" i="2"/>
  <c r="CG78" i="2"/>
  <c r="CG75" i="2"/>
  <c r="CG72" i="2"/>
  <c r="CG67" i="2"/>
  <c r="CG64" i="2"/>
  <c r="CG62" i="2"/>
  <c r="CG59" i="2"/>
  <c r="CG56" i="2"/>
  <c r="CG53" i="2"/>
  <c r="CG50" i="2"/>
  <c r="CG48" i="2"/>
  <c r="CG45" i="2"/>
  <c r="CG42" i="2"/>
  <c r="CG40" i="2"/>
  <c r="CG37" i="2"/>
  <c r="CG34" i="2"/>
  <c r="CG32" i="2"/>
  <c r="CG29" i="2"/>
  <c r="CG26" i="2"/>
  <c r="CG23" i="2"/>
  <c r="CG21" i="2"/>
  <c r="CG18" i="2"/>
  <c r="CG15" i="2"/>
  <c r="CG12" i="2"/>
  <c r="CG9" i="2"/>
  <c r="CG6" i="2"/>
  <c r="CH44" i="2"/>
  <c r="CH17" i="2"/>
  <c r="CH11" i="2"/>
  <c r="CH5" i="2"/>
  <c r="CF89" i="2"/>
  <c r="CF86" i="2"/>
  <c r="CF83" i="2"/>
  <c r="CF80" i="2"/>
  <c r="CF78" i="2"/>
  <c r="CF75" i="2"/>
  <c r="CF72" i="2"/>
  <c r="CF67" i="2"/>
  <c r="CF64" i="2"/>
  <c r="CF62" i="2"/>
  <c r="CF59" i="2"/>
  <c r="CF56" i="2"/>
  <c r="CF53" i="2"/>
  <c r="CF50" i="2"/>
  <c r="CF48" i="2"/>
  <c r="CF45" i="2"/>
  <c r="CF42" i="2"/>
  <c r="CF40" i="2"/>
  <c r="CF37" i="2"/>
  <c r="CF34" i="2"/>
  <c r="CF32" i="2"/>
  <c r="CF29" i="2"/>
  <c r="CF26" i="2"/>
  <c r="CF23" i="2"/>
  <c r="CF21" i="2"/>
  <c r="CF18" i="2"/>
  <c r="CF15" i="2"/>
  <c r="CF12" i="2"/>
  <c r="CF9" i="2"/>
  <c r="CF6" i="2"/>
  <c r="CH43" i="2"/>
  <c r="CH38" i="2"/>
  <c r="CG88" i="2"/>
  <c r="CG85" i="2"/>
  <c r="CG82" i="2"/>
  <c r="CG77" i="2"/>
  <c r="CG74" i="2"/>
  <c r="CG71" i="2"/>
  <c r="CG69" i="2"/>
  <c r="CG66" i="2"/>
  <c r="CG63" i="2"/>
  <c r="CG61" i="2"/>
  <c r="CG58" i="2"/>
  <c r="CG55" i="2"/>
  <c r="CG52" i="2"/>
  <c r="CG49" i="2"/>
  <c r="CG47" i="2"/>
  <c r="CG44" i="2"/>
  <c r="CG39" i="2"/>
  <c r="CG36" i="2"/>
  <c r="CG31" i="2"/>
  <c r="CG28" i="2"/>
  <c r="CG25" i="2"/>
  <c r="CG22" i="2"/>
  <c r="CG20" i="2"/>
  <c r="CG17" i="2"/>
  <c r="CG14" i="2"/>
  <c r="CG11" i="2"/>
  <c r="CG8" i="2"/>
  <c r="CG5" i="2"/>
  <c r="CG3" i="2"/>
  <c r="CH37" i="2"/>
  <c r="CH32" i="2"/>
  <c r="CH26" i="2"/>
  <c r="CF88" i="2"/>
  <c r="CF85" i="2"/>
  <c r="CF82" i="2"/>
  <c r="CF77" i="2"/>
  <c r="CF74" i="2"/>
  <c r="CF71" i="2"/>
  <c r="CF69" i="2"/>
  <c r="CF66" i="2"/>
  <c r="CF63" i="2"/>
  <c r="CF61" i="2"/>
  <c r="CF58" i="2"/>
  <c r="CF55" i="2"/>
  <c r="CF52" i="2"/>
  <c r="CF49" i="2"/>
  <c r="CF47" i="2"/>
  <c r="CF44" i="2"/>
  <c r="CF39" i="2"/>
  <c r="CF36" i="2"/>
  <c r="CF31" i="2"/>
  <c r="CF28" i="2"/>
  <c r="CF25" i="2"/>
  <c r="CF22" i="2"/>
  <c r="CF20" i="2"/>
  <c r="CF17" i="2"/>
  <c r="CF14" i="2"/>
  <c r="CF11" i="2"/>
  <c r="CF8" i="2"/>
  <c r="CF5" i="2"/>
  <c r="CF3" i="2"/>
  <c r="CH47" i="2"/>
  <c r="CH31" i="2"/>
  <c r="CH25" i="2"/>
  <c r="CH20" i="2"/>
  <c r="CH14" i="2"/>
  <c r="CH8" i="2"/>
  <c r="CG90" i="2"/>
  <c r="CG87" i="2"/>
  <c r="CG84" i="2"/>
  <c r="CG81" i="2"/>
  <c r="CG79" i="2"/>
  <c r="CG76" i="2"/>
  <c r="CG73" i="2"/>
  <c r="CG70" i="2"/>
  <c r="CG68" i="2"/>
  <c r="CG65" i="2"/>
  <c r="CG60" i="2"/>
  <c r="CG57" i="2"/>
  <c r="CG54" i="2"/>
  <c r="CG51" i="2"/>
  <c r="CG46" i="2"/>
  <c r="CG43" i="2"/>
  <c r="CG41" i="2"/>
  <c r="CG38" i="2"/>
  <c r="CG35" i="2"/>
  <c r="CG33" i="2"/>
  <c r="CG30" i="2"/>
  <c r="CG27" i="2"/>
  <c r="CG24" i="2"/>
  <c r="CG19" i="2"/>
  <c r="CG16" i="2"/>
  <c r="CG13" i="2"/>
  <c r="CG10" i="2"/>
  <c r="CG7" i="2"/>
  <c r="CG4" i="2"/>
  <c r="CH41" i="2"/>
  <c r="CH35" i="2"/>
  <c r="CH19" i="2"/>
  <c r="CH13" i="2"/>
  <c r="CH7" i="2"/>
  <c r="CF90" i="2"/>
  <c r="CF87" i="2"/>
  <c r="CF84" i="2"/>
  <c r="CF81" i="2"/>
  <c r="CF79" i="2"/>
  <c r="CF76" i="2"/>
  <c r="CF73" i="2"/>
  <c r="CF70" i="2"/>
  <c r="CF68" i="2"/>
  <c r="CF65" i="2"/>
  <c r="CF60" i="2"/>
  <c r="CF57" i="2"/>
  <c r="CF54" i="2"/>
  <c r="CF51" i="2"/>
  <c r="CF46" i="2"/>
  <c r="CF43" i="2"/>
  <c r="CF41" i="2"/>
  <c r="CF38" i="2"/>
  <c r="CF35" i="2"/>
  <c r="CF33" i="2"/>
  <c r="CF30" i="2"/>
  <c r="CF27" i="2"/>
  <c r="CF24" i="2"/>
  <c r="CF19" i="2"/>
  <c r="CF16" i="2"/>
  <c r="CF13" i="2"/>
  <c r="CF10" i="2"/>
  <c r="CF7" i="2"/>
  <c r="CF4" i="2"/>
  <c r="CH29" i="2"/>
  <c r="CH23" i="2"/>
  <c r="CE90" i="2"/>
  <c r="CD90" i="2"/>
  <c r="CC90" i="2"/>
  <c r="CB90" i="2"/>
  <c r="CA90" i="2"/>
  <c r="CE89" i="2"/>
  <c r="CD89" i="2"/>
  <c r="CC89" i="2"/>
  <c r="CB89" i="2"/>
  <c r="CA89" i="2"/>
  <c r="CE88" i="2"/>
  <c r="CD88" i="2"/>
  <c r="CC88" i="2"/>
  <c r="CB88" i="2"/>
  <c r="CA88" i="2"/>
  <c r="CE87" i="2"/>
  <c r="CD87" i="2"/>
  <c r="CC87" i="2"/>
  <c r="CB87" i="2"/>
  <c r="CA87" i="2"/>
  <c r="CE86" i="2"/>
  <c r="CD86" i="2"/>
  <c r="CC86" i="2"/>
  <c r="CB86" i="2"/>
  <c r="CA86" i="2"/>
  <c r="CE85" i="2"/>
  <c r="CD85" i="2"/>
  <c r="CC85" i="2"/>
  <c r="CB85" i="2"/>
  <c r="CA85" i="2"/>
  <c r="CE84" i="2"/>
  <c r="CD84" i="2"/>
  <c r="CC84" i="2"/>
  <c r="CB84" i="2"/>
  <c r="CA84" i="2"/>
  <c r="CE83" i="2"/>
  <c r="CD83" i="2"/>
  <c r="CC83" i="2"/>
  <c r="CB83" i="2"/>
  <c r="CA83" i="2"/>
  <c r="CE82" i="2"/>
  <c r="CD82" i="2"/>
  <c r="CC82" i="2"/>
  <c r="CB82" i="2"/>
  <c r="CA82" i="2"/>
  <c r="CE81" i="2"/>
  <c r="CD81" i="2"/>
  <c r="CC81" i="2"/>
  <c r="CB81" i="2"/>
  <c r="CA81" i="2"/>
  <c r="CE80" i="2"/>
  <c r="CD80" i="2"/>
  <c r="CC80" i="2"/>
  <c r="CB80" i="2"/>
  <c r="CA80" i="2"/>
  <c r="CE79" i="2"/>
  <c r="CD79" i="2"/>
  <c r="CC79" i="2"/>
  <c r="CB79" i="2"/>
  <c r="CA79" i="2"/>
  <c r="CE78" i="2"/>
  <c r="CD78" i="2"/>
  <c r="CC78" i="2"/>
  <c r="CB78" i="2"/>
  <c r="CA78" i="2"/>
  <c r="CE77" i="2"/>
  <c r="CD77" i="2"/>
  <c r="CC77" i="2"/>
  <c r="CB77" i="2"/>
  <c r="CA77" i="2"/>
  <c r="CE76" i="2"/>
  <c r="CD76" i="2"/>
  <c r="CC76" i="2"/>
  <c r="CB76" i="2"/>
  <c r="CA76" i="2"/>
  <c r="CE75" i="2"/>
  <c r="CD75" i="2"/>
  <c r="CC75" i="2"/>
  <c r="CB75" i="2"/>
  <c r="CA75" i="2"/>
  <c r="CE74" i="2"/>
  <c r="CD74" i="2"/>
  <c r="CC74" i="2"/>
  <c r="CB74" i="2"/>
  <c r="CA74" i="2"/>
  <c r="CE73" i="2"/>
  <c r="CD73" i="2"/>
  <c r="CC73" i="2"/>
  <c r="CB73" i="2"/>
  <c r="CA73" i="2"/>
  <c r="CE72" i="2"/>
  <c r="CD72" i="2"/>
  <c r="CC72" i="2"/>
  <c r="CB72" i="2"/>
  <c r="CA72" i="2"/>
  <c r="CE71" i="2"/>
  <c r="CD71" i="2"/>
  <c r="CC71" i="2"/>
  <c r="CB71" i="2"/>
  <c r="CA71" i="2"/>
  <c r="CE70" i="2"/>
  <c r="CD70" i="2"/>
  <c r="CC70" i="2"/>
  <c r="CB70" i="2"/>
  <c r="CA70" i="2"/>
  <c r="CE69" i="2"/>
  <c r="CD69" i="2"/>
  <c r="CC69" i="2"/>
  <c r="CB69" i="2"/>
  <c r="CA69" i="2"/>
  <c r="CE68" i="2"/>
  <c r="CD68" i="2"/>
  <c r="CC68" i="2"/>
  <c r="CB68" i="2"/>
  <c r="CA68" i="2"/>
  <c r="CE67" i="2"/>
  <c r="CD67" i="2"/>
  <c r="CC67" i="2"/>
  <c r="CB67" i="2"/>
  <c r="CA67" i="2"/>
  <c r="CE66" i="2"/>
  <c r="CD66" i="2"/>
  <c r="CC66" i="2"/>
  <c r="CB66" i="2"/>
  <c r="CA66" i="2"/>
  <c r="CE65" i="2"/>
  <c r="CD65" i="2"/>
  <c r="CC65" i="2"/>
  <c r="CB65" i="2"/>
  <c r="CA65" i="2"/>
  <c r="CE64" i="2"/>
  <c r="CD64" i="2"/>
  <c r="CC64" i="2"/>
  <c r="CB64" i="2"/>
  <c r="CA64" i="2"/>
  <c r="CE63" i="2"/>
  <c r="CD63" i="2"/>
  <c r="CC63" i="2"/>
  <c r="CB63" i="2"/>
  <c r="CA63" i="2"/>
  <c r="CE62" i="2"/>
  <c r="CD62" i="2"/>
  <c r="CC62" i="2"/>
  <c r="CB62" i="2"/>
  <c r="CA62" i="2"/>
  <c r="CE61" i="2"/>
  <c r="CD61" i="2"/>
  <c r="CC61" i="2"/>
  <c r="CB61" i="2"/>
  <c r="CA61" i="2"/>
  <c r="CE60" i="2"/>
  <c r="CD60" i="2"/>
  <c r="CC60" i="2"/>
  <c r="CB60" i="2"/>
  <c r="CA60" i="2"/>
  <c r="CE59" i="2"/>
  <c r="CD59" i="2"/>
  <c r="CC59" i="2"/>
  <c r="CB59" i="2"/>
  <c r="CA59" i="2"/>
  <c r="CE58" i="2"/>
  <c r="CD58" i="2"/>
  <c r="CC58" i="2"/>
  <c r="CB58" i="2"/>
  <c r="CA58" i="2"/>
  <c r="CE57" i="2"/>
  <c r="CD57" i="2"/>
  <c r="CC57" i="2"/>
  <c r="CB57" i="2"/>
  <c r="CA57" i="2"/>
  <c r="CE56" i="2"/>
  <c r="CD56" i="2"/>
  <c r="CC56" i="2"/>
  <c r="CB56" i="2"/>
  <c r="CA56" i="2"/>
  <c r="CE55" i="2"/>
  <c r="CD55" i="2"/>
  <c r="CC55" i="2"/>
  <c r="CB55" i="2"/>
  <c r="CA55" i="2"/>
  <c r="CE54" i="2"/>
  <c r="CD54" i="2"/>
  <c r="CC54" i="2"/>
  <c r="CB54" i="2"/>
  <c r="CA54" i="2"/>
  <c r="CE53" i="2"/>
  <c r="CD53" i="2"/>
  <c r="CC53" i="2"/>
  <c r="CB53" i="2"/>
  <c r="CA53" i="2"/>
  <c r="CE52" i="2"/>
  <c r="CD52" i="2"/>
  <c r="CC52" i="2"/>
  <c r="CB52" i="2"/>
  <c r="CA52" i="2"/>
  <c r="CE51" i="2"/>
  <c r="CD51" i="2"/>
  <c r="CC51" i="2"/>
  <c r="CB51" i="2"/>
  <c r="CA51" i="2"/>
  <c r="CE50" i="2"/>
  <c r="CD50" i="2"/>
  <c r="CC50" i="2"/>
  <c r="CB50" i="2"/>
  <c r="CA50" i="2"/>
  <c r="CE49" i="2"/>
  <c r="CD49" i="2"/>
  <c r="CC49" i="2"/>
  <c r="CB49" i="2"/>
  <c r="CA49" i="2"/>
  <c r="CE48" i="2"/>
  <c r="CD48" i="2"/>
  <c r="CC48" i="2"/>
  <c r="CB48" i="2"/>
  <c r="CA48" i="2"/>
  <c r="CE47" i="2"/>
  <c r="CD47" i="2"/>
  <c r="CC47" i="2"/>
  <c r="CB47" i="2"/>
  <c r="CA47" i="2"/>
  <c r="CE46" i="2"/>
  <c r="CD46" i="2"/>
  <c r="CC46" i="2"/>
  <c r="CB46" i="2"/>
  <c r="CA46" i="2"/>
  <c r="CE45" i="2"/>
  <c r="CD45" i="2"/>
  <c r="CC45" i="2"/>
  <c r="CB45" i="2"/>
  <c r="CA45" i="2"/>
  <c r="CE44" i="2"/>
  <c r="CD44" i="2"/>
  <c r="CC44" i="2"/>
  <c r="CB44" i="2"/>
  <c r="CA44" i="2"/>
  <c r="CE43" i="2"/>
  <c r="CD43" i="2"/>
  <c r="CC43" i="2"/>
  <c r="CB43" i="2"/>
  <c r="CA43" i="2"/>
  <c r="CE42" i="2"/>
  <c r="CD42" i="2"/>
  <c r="CC42" i="2"/>
  <c r="CB42" i="2"/>
  <c r="CA42" i="2"/>
  <c r="CE41" i="2"/>
  <c r="CD41" i="2"/>
  <c r="CC41" i="2"/>
  <c r="CB41" i="2"/>
  <c r="CA41" i="2"/>
  <c r="CE40" i="2"/>
  <c r="CD40" i="2"/>
  <c r="CC40" i="2"/>
  <c r="CB40" i="2"/>
  <c r="CA40" i="2"/>
  <c r="CE39" i="2"/>
  <c r="CD39" i="2"/>
  <c r="CC39" i="2"/>
  <c r="CB39" i="2"/>
  <c r="CA39" i="2"/>
  <c r="CE38" i="2"/>
  <c r="CD38" i="2"/>
  <c r="CC38" i="2"/>
  <c r="CB38" i="2"/>
  <c r="CA38" i="2"/>
  <c r="CE37" i="2"/>
  <c r="CD37" i="2"/>
  <c r="CC37" i="2"/>
  <c r="CB37" i="2"/>
  <c r="CA37" i="2"/>
  <c r="CE36" i="2"/>
  <c r="CD36" i="2"/>
  <c r="CC36" i="2"/>
  <c r="CB36" i="2"/>
  <c r="CA36" i="2"/>
  <c r="CE35" i="2"/>
  <c r="CD35" i="2"/>
  <c r="CC35" i="2"/>
  <c r="CB35" i="2"/>
  <c r="CA35" i="2"/>
  <c r="CE34" i="2"/>
  <c r="CD34" i="2"/>
  <c r="CC34" i="2"/>
  <c r="CB34" i="2"/>
  <c r="CA34" i="2"/>
  <c r="CE33" i="2"/>
  <c r="CD33" i="2"/>
  <c r="CC33" i="2"/>
  <c r="CB33" i="2"/>
  <c r="CA33" i="2"/>
  <c r="CE32" i="2"/>
  <c r="CD32" i="2"/>
  <c r="CC32" i="2"/>
  <c r="CB32" i="2"/>
  <c r="CA32" i="2"/>
  <c r="CE31" i="2"/>
  <c r="CD31" i="2"/>
  <c r="CC31" i="2"/>
  <c r="CB31" i="2"/>
  <c r="CA31" i="2"/>
  <c r="CE30" i="2"/>
  <c r="CD30" i="2"/>
  <c r="CC30" i="2"/>
  <c r="CB30" i="2"/>
  <c r="CA30" i="2"/>
  <c r="CE29" i="2"/>
  <c r="CD29" i="2"/>
  <c r="CC29" i="2"/>
  <c r="CB29" i="2"/>
  <c r="CA29" i="2"/>
  <c r="CE28" i="2"/>
  <c r="CD28" i="2"/>
  <c r="CC28" i="2"/>
  <c r="CB28" i="2"/>
  <c r="CA28" i="2"/>
  <c r="CE27" i="2"/>
  <c r="CD27" i="2"/>
  <c r="CC27" i="2"/>
  <c r="CB27" i="2"/>
  <c r="CA27" i="2"/>
  <c r="CE26" i="2"/>
  <c r="CD26" i="2"/>
  <c r="CC26" i="2"/>
  <c r="CB26" i="2"/>
  <c r="CA26" i="2"/>
  <c r="CE25" i="2"/>
  <c r="CD25" i="2"/>
  <c r="CC25" i="2"/>
  <c r="CB25" i="2"/>
  <c r="CA25" i="2"/>
  <c r="CE24" i="2"/>
  <c r="CD24" i="2"/>
  <c r="CC24" i="2"/>
  <c r="CB24" i="2"/>
  <c r="CA24" i="2"/>
  <c r="CE23" i="2"/>
  <c r="CD23" i="2"/>
  <c r="CC23" i="2"/>
  <c r="CB23" i="2"/>
  <c r="CA23" i="2"/>
  <c r="CE22" i="2"/>
  <c r="CD22" i="2"/>
  <c r="CC22" i="2"/>
  <c r="CB22" i="2"/>
  <c r="CA22" i="2"/>
  <c r="CE21" i="2"/>
  <c r="CD21" i="2"/>
  <c r="CC21" i="2"/>
  <c r="CB21" i="2"/>
  <c r="CA21" i="2"/>
  <c r="CE20" i="2"/>
  <c r="CD20" i="2"/>
  <c r="CC20" i="2"/>
  <c r="CB20" i="2"/>
  <c r="CA20" i="2"/>
  <c r="CE19" i="2"/>
  <c r="CD19" i="2"/>
  <c r="CC19" i="2"/>
  <c r="CB19" i="2"/>
  <c r="CA19" i="2"/>
  <c r="CE18" i="2"/>
  <c r="CD18" i="2"/>
  <c r="CC18" i="2"/>
  <c r="CB18" i="2"/>
  <c r="CA18" i="2"/>
  <c r="CE17" i="2"/>
  <c r="CD17" i="2"/>
  <c r="CC17" i="2"/>
  <c r="CB17" i="2"/>
  <c r="CA17" i="2"/>
  <c r="CE16" i="2"/>
  <c r="CD16" i="2"/>
  <c r="CC16" i="2"/>
  <c r="CB16" i="2"/>
  <c r="CA16" i="2"/>
  <c r="CE15" i="2"/>
  <c r="CD15" i="2"/>
  <c r="CC15" i="2"/>
  <c r="CB15" i="2"/>
  <c r="CA15" i="2"/>
  <c r="CE14" i="2"/>
  <c r="CD14" i="2"/>
  <c r="CC14" i="2"/>
  <c r="CB14" i="2"/>
  <c r="CA14" i="2"/>
  <c r="CE13" i="2"/>
  <c r="CD13" i="2"/>
  <c r="CC13" i="2"/>
  <c r="CB13" i="2"/>
  <c r="CA13" i="2"/>
  <c r="CE12" i="2"/>
  <c r="CD12" i="2"/>
  <c r="CC12" i="2"/>
  <c r="CB12" i="2"/>
  <c r="CA12" i="2"/>
  <c r="CE11" i="2"/>
  <c r="CD11" i="2"/>
  <c r="CC11" i="2"/>
  <c r="CB11" i="2"/>
  <c r="CA11" i="2"/>
  <c r="CE10" i="2"/>
  <c r="CD10" i="2"/>
  <c r="CC10" i="2"/>
  <c r="CB10" i="2"/>
  <c r="CA10" i="2"/>
  <c r="CE9" i="2"/>
  <c r="CD9" i="2"/>
  <c r="CC9" i="2"/>
  <c r="CB9" i="2"/>
  <c r="CA9" i="2"/>
  <c r="CE8" i="2"/>
  <c r="CD8" i="2"/>
  <c r="CC8" i="2"/>
  <c r="CB8" i="2"/>
  <c r="CA8" i="2"/>
  <c r="CE7" i="2"/>
  <c r="CD7" i="2"/>
  <c r="CC7" i="2"/>
  <c r="CB7" i="2"/>
  <c r="CA7" i="2"/>
  <c r="CE6" i="2"/>
  <c r="CD6" i="2"/>
  <c r="CC6" i="2"/>
  <c r="CB6" i="2"/>
  <c r="CA6" i="2"/>
  <c r="CE5" i="2"/>
  <c r="CD5" i="2"/>
  <c r="CC5" i="2"/>
  <c r="CB5" i="2"/>
  <c r="CA5" i="2"/>
  <c r="CE4" i="2"/>
  <c r="CD4" i="2"/>
  <c r="CC4" i="2"/>
  <c r="CB4" i="2"/>
  <c r="CA4" i="2"/>
  <c r="CE3" i="2"/>
  <c r="CD3" i="2"/>
  <c r="CC3" i="2"/>
  <c r="CB3" i="2"/>
  <c r="CA3" i="2"/>
  <c r="BZ3" i="2" l="1"/>
  <c r="BZ4" i="2"/>
  <c r="BZ5" i="2"/>
  <c r="BZ6" i="2"/>
  <c r="BZ7" i="2"/>
  <c r="BZ8" i="2"/>
  <c r="BZ9" i="2"/>
  <c r="BZ10" i="2"/>
  <c r="BZ11" i="2"/>
  <c r="BZ12" i="2"/>
  <c r="BZ13" i="2"/>
  <c r="BZ14" i="2"/>
  <c r="BZ15" i="2"/>
  <c r="BZ16" i="2"/>
  <c r="BZ17" i="2"/>
  <c r="BZ18" i="2"/>
  <c r="BZ19" i="2"/>
  <c r="BZ20" i="2"/>
  <c r="BZ21" i="2"/>
  <c r="BZ22" i="2"/>
  <c r="BZ23" i="2"/>
  <c r="BZ24" i="2"/>
  <c r="BZ25" i="2"/>
  <c r="BZ26" i="2"/>
  <c r="BZ27" i="2"/>
  <c r="BZ28" i="2"/>
  <c r="BZ29" i="2"/>
  <c r="BZ30" i="2"/>
  <c r="BZ31" i="2"/>
  <c r="BZ32" i="2"/>
  <c r="BZ33" i="2"/>
  <c r="BZ34" i="2"/>
  <c r="BZ35" i="2"/>
  <c r="BZ36" i="2"/>
  <c r="BZ37" i="2"/>
  <c r="BZ38" i="2"/>
  <c r="BZ39" i="2"/>
  <c r="BZ40" i="2"/>
  <c r="BZ41" i="2"/>
  <c r="BZ42" i="2"/>
  <c r="BZ43" i="2"/>
  <c r="BZ44" i="2"/>
  <c r="BZ45" i="2"/>
  <c r="BZ46" i="2"/>
  <c r="BZ47" i="2"/>
  <c r="BZ48" i="2"/>
  <c r="BZ49" i="2"/>
  <c r="BZ50" i="2"/>
  <c r="BZ51" i="2"/>
  <c r="BZ52" i="2"/>
  <c r="BZ53" i="2"/>
  <c r="BZ54" i="2"/>
  <c r="BZ55" i="2"/>
  <c r="BZ56" i="2"/>
  <c r="BZ57" i="2"/>
  <c r="BZ58" i="2"/>
  <c r="BZ59" i="2"/>
  <c r="BZ60" i="2"/>
  <c r="BZ61" i="2"/>
  <c r="BZ62" i="2"/>
  <c r="BZ63" i="2"/>
  <c r="BZ64" i="2"/>
  <c r="BZ65" i="2"/>
  <c r="BZ66" i="2"/>
  <c r="BZ67" i="2"/>
  <c r="BZ68" i="2"/>
  <c r="BZ69" i="2"/>
  <c r="BZ70" i="2"/>
  <c r="BZ71" i="2"/>
  <c r="BZ72" i="2"/>
  <c r="BZ73" i="2"/>
  <c r="BZ74" i="2"/>
  <c r="BZ75" i="2"/>
  <c r="BZ76" i="2"/>
  <c r="BZ77" i="2"/>
  <c r="BZ78" i="2"/>
  <c r="BZ79" i="2"/>
  <c r="BZ80" i="2"/>
  <c r="BZ81" i="2"/>
  <c r="BZ82" i="2"/>
  <c r="BZ83" i="2"/>
  <c r="BZ84" i="2"/>
  <c r="BZ85" i="2"/>
  <c r="BZ86" i="2"/>
  <c r="BZ87" i="2"/>
  <c r="BZ88" i="2"/>
  <c r="BZ89" i="2"/>
  <c r="BZ90" i="2"/>
  <c r="BW3" i="2" l="1"/>
  <c r="BX3" i="2"/>
  <c r="BY3" i="2"/>
  <c r="BW4" i="2"/>
  <c r="BX4" i="2"/>
  <c r="BY4" i="2"/>
  <c r="BW5" i="2"/>
  <c r="BX5" i="2"/>
  <c r="BY5" i="2"/>
  <c r="BW6" i="2"/>
  <c r="BX6" i="2"/>
  <c r="BY6" i="2"/>
  <c r="BW7" i="2"/>
  <c r="BX7" i="2"/>
  <c r="BY7" i="2"/>
  <c r="BW8" i="2"/>
  <c r="BX8" i="2"/>
  <c r="BY8" i="2"/>
  <c r="BW9" i="2"/>
  <c r="BX9" i="2"/>
  <c r="BY9" i="2"/>
  <c r="BW10" i="2"/>
  <c r="BX10" i="2"/>
  <c r="BY10" i="2"/>
  <c r="BW11" i="2"/>
  <c r="BX11" i="2"/>
  <c r="BY11" i="2"/>
  <c r="BW12" i="2"/>
  <c r="BX12" i="2"/>
  <c r="BY12" i="2"/>
  <c r="BW13" i="2"/>
  <c r="BX13" i="2"/>
  <c r="BY13" i="2"/>
  <c r="BW14" i="2"/>
  <c r="BX14" i="2"/>
  <c r="BY14" i="2"/>
  <c r="BW15" i="2"/>
  <c r="BX15" i="2"/>
  <c r="BY15" i="2"/>
  <c r="BW16" i="2"/>
  <c r="BX16" i="2"/>
  <c r="BY16" i="2"/>
  <c r="BW17" i="2"/>
  <c r="BX17" i="2"/>
  <c r="BY17" i="2"/>
  <c r="BW18" i="2"/>
  <c r="BX18" i="2"/>
  <c r="BY18" i="2"/>
  <c r="BW19" i="2"/>
  <c r="BX19" i="2"/>
  <c r="BY19" i="2"/>
  <c r="BW20" i="2"/>
  <c r="BX20" i="2"/>
  <c r="BY20" i="2"/>
  <c r="BW21" i="2"/>
  <c r="BX21" i="2"/>
  <c r="BY21" i="2"/>
  <c r="BW22" i="2"/>
  <c r="BX22" i="2"/>
  <c r="BY22" i="2"/>
  <c r="BW23" i="2"/>
  <c r="BX23" i="2"/>
  <c r="BY23" i="2"/>
  <c r="BW24" i="2"/>
  <c r="BX24" i="2"/>
  <c r="BY24" i="2"/>
  <c r="BW25" i="2"/>
  <c r="BX25" i="2"/>
  <c r="BY25" i="2"/>
  <c r="BW26" i="2"/>
  <c r="BX26" i="2"/>
  <c r="BY26" i="2"/>
  <c r="BW27" i="2"/>
  <c r="BX27" i="2"/>
  <c r="BY27" i="2"/>
  <c r="BW28" i="2"/>
  <c r="BX28" i="2"/>
  <c r="BY28" i="2"/>
  <c r="BW29" i="2"/>
  <c r="BX29" i="2"/>
  <c r="BY29" i="2"/>
  <c r="BW30" i="2"/>
  <c r="BX30" i="2"/>
  <c r="BY30" i="2"/>
  <c r="BW31" i="2"/>
  <c r="BX31" i="2"/>
  <c r="BY31" i="2"/>
  <c r="BW32" i="2"/>
  <c r="BX32" i="2"/>
  <c r="BY32" i="2"/>
  <c r="BW33" i="2"/>
  <c r="BX33" i="2"/>
  <c r="BY33" i="2"/>
  <c r="BW34" i="2"/>
  <c r="BX34" i="2"/>
  <c r="BY34" i="2"/>
  <c r="BW35" i="2"/>
  <c r="BX35" i="2"/>
  <c r="BY35" i="2"/>
  <c r="BW36" i="2"/>
  <c r="BX36" i="2"/>
  <c r="BY36" i="2"/>
  <c r="BW37" i="2"/>
  <c r="BX37" i="2"/>
  <c r="BY37" i="2"/>
  <c r="BW38" i="2"/>
  <c r="BX38" i="2"/>
  <c r="BY38" i="2"/>
  <c r="BW39" i="2"/>
  <c r="BX39" i="2"/>
  <c r="BY39" i="2"/>
  <c r="BW40" i="2"/>
  <c r="BX40" i="2"/>
  <c r="BY40" i="2"/>
  <c r="BW41" i="2"/>
  <c r="BX41" i="2"/>
  <c r="BY41" i="2"/>
  <c r="BW42" i="2"/>
  <c r="BX42" i="2"/>
  <c r="BY42" i="2"/>
  <c r="BW43" i="2"/>
  <c r="BX43" i="2"/>
  <c r="BY43" i="2"/>
  <c r="BW44" i="2"/>
  <c r="BX44" i="2"/>
  <c r="BY44" i="2"/>
  <c r="BW45" i="2"/>
  <c r="BX45" i="2"/>
  <c r="BY45" i="2"/>
  <c r="BW46" i="2"/>
  <c r="BX46" i="2"/>
  <c r="BY46" i="2"/>
  <c r="BW47" i="2"/>
  <c r="BX47" i="2"/>
  <c r="BY47" i="2"/>
  <c r="BW48" i="2"/>
  <c r="BX48" i="2"/>
  <c r="BY48" i="2"/>
  <c r="BW49" i="2"/>
  <c r="BX49" i="2"/>
  <c r="BY49" i="2"/>
  <c r="BW50" i="2"/>
  <c r="BX50" i="2"/>
  <c r="BY50" i="2"/>
  <c r="BW51" i="2"/>
  <c r="BX51" i="2"/>
  <c r="BY51" i="2"/>
  <c r="BW52" i="2"/>
  <c r="BX52" i="2"/>
  <c r="BY52" i="2"/>
  <c r="BW53" i="2"/>
  <c r="BX53" i="2"/>
  <c r="BY53" i="2"/>
  <c r="BW54" i="2"/>
  <c r="BX54" i="2"/>
  <c r="BY54" i="2"/>
  <c r="BW55" i="2"/>
  <c r="BX55" i="2"/>
  <c r="BY55" i="2"/>
  <c r="BW56" i="2"/>
  <c r="BX56" i="2"/>
  <c r="BY56" i="2"/>
  <c r="BW57" i="2"/>
  <c r="BX57" i="2"/>
  <c r="BY57" i="2"/>
  <c r="BW58" i="2"/>
  <c r="BX58" i="2"/>
  <c r="BY58" i="2"/>
  <c r="BW59" i="2"/>
  <c r="BX59" i="2"/>
  <c r="BY59" i="2"/>
  <c r="BW60" i="2"/>
  <c r="BX60" i="2"/>
  <c r="BY60" i="2"/>
  <c r="BW61" i="2"/>
  <c r="BX61" i="2"/>
  <c r="BY61" i="2"/>
  <c r="BW62" i="2"/>
  <c r="BX62" i="2"/>
  <c r="BY62" i="2"/>
  <c r="BW63" i="2"/>
  <c r="BX63" i="2"/>
  <c r="BY63" i="2"/>
  <c r="BW64" i="2"/>
  <c r="BX64" i="2"/>
  <c r="BY64" i="2"/>
  <c r="BW65" i="2"/>
  <c r="BX65" i="2"/>
  <c r="BY65" i="2"/>
  <c r="BW66" i="2"/>
  <c r="BX66" i="2"/>
  <c r="BY66" i="2"/>
  <c r="BW67" i="2"/>
  <c r="BX67" i="2"/>
  <c r="BY67" i="2"/>
  <c r="BW68" i="2"/>
  <c r="BX68" i="2"/>
  <c r="BY68" i="2"/>
  <c r="BW69" i="2"/>
  <c r="BX69" i="2"/>
  <c r="BY69" i="2"/>
  <c r="BW70" i="2"/>
  <c r="BX70" i="2"/>
  <c r="BY70" i="2"/>
  <c r="BW71" i="2"/>
  <c r="BX71" i="2"/>
  <c r="BY71" i="2"/>
  <c r="BW72" i="2"/>
  <c r="BX72" i="2"/>
  <c r="BY72" i="2"/>
  <c r="BW73" i="2"/>
  <c r="BX73" i="2"/>
  <c r="BY73" i="2"/>
  <c r="BW74" i="2"/>
  <c r="BX74" i="2"/>
  <c r="BY74" i="2"/>
  <c r="BW75" i="2"/>
  <c r="BX75" i="2"/>
  <c r="BY75" i="2"/>
  <c r="BW76" i="2"/>
  <c r="BX76" i="2"/>
  <c r="BY76" i="2"/>
  <c r="BW77" i="2"/>
  <c r="BX77" i="2"/>
  <c r="BY77" i="2"/>
  <c r="BW78" i="2"/>
  <c r="BX78" i="2"/>
  <c r="BY78" i="2"/>
  <c r="BW79" i="2"/>
  <c r="BX79" i="2"/>
  <c r="BY79" i="2"/>
  <c r="BW80" i="2"/>
  <c r="BX80" i="2"/>
  <c r="BY80" i="2"/>
  <c r="BW81" i="2"/>
  <c r="BX81" i="2"/>
  <c r="BY81" i="2"/>
  <c r="BW82" i="2"/>
  <c r="BX82" i="2"/>
  <c r="BY82" i="2"/>
  <c r="BW83" i="2"/>
  <c r="BX83" i="2"/>
  <c r="BY83" i="2"/>
  <c r="BW84" i="2"/>
  <c r="BX84" i="2"/>
  <c r="BY84" i="2"/>
  <c r="BW85" i="2"/>
  <c r="BX85" i="2"/>
  <c r="BY85" i="2"/>
  <c r="BW86" i="2"/>
  <c r="BX86" i="2"/>
  <c r="BY86" i="2"/>
  <c r="BW87" i="2"/>
  <c r="BX87" i="2"/>
  <c r="BY87" i="2"/>
  <c r="BW88" i="2"/>
  <c r="BX88" i="2"/>
  <c r="BY88" i="2"/>
  <c r="BW89" i="2"/>
  <c r="BX89" i="2"/>
  <c r="BY89" i="2"/>
  <c r="BW90" i="2"/>
  <c r="BX90" i="2"/>
  <c r="BY90" i="2"/>
  <c r="BV90" i="2" l="1"/>
  <c r="BU90" i="2"/>
  <c r="BT90" i="2"/>
  <c r="BS90" i="2"/>
  <c r="BR90" i="2"/>
  <c r="BQ90" i="2"/>
  <c r="BP90" i="2"/>
  <c r="BO90" i="2"/>
  <c r="BN90" i="2"/>
  <c r="BM90" i="2"/>
  <c r="BV89" i="2"/>
  <c r="BU89" i="2"/>
  <c r="BT89" i="2"/>
  <c r="BS89" i="2"/>
  <c r="BR89" i="2"/>
  <c r="BQ89" i="2"/>
  <c r="BP89" i="2"/>
  <c r="BO89" i="2"/>
  <c r="BN89" i="2"/>
  <c r="BM89" i="2"/>
  <c r="BV88" i="2"/>
  <c r="BU88" i="2"/>
  <c r="BT88" i="2"/>
  <c r="BS88" i="2"/>
  <c r="BR88" i="2"/>
  <c r="BQ88" i="2"/>
  <c r="BP88" i="2"/>
  <c r="BO88" i="2"/>
  <c r="BN88" i="2"/>
  <c r="BM88" i="2"/>
  <c r="BV87" i="2"/>
  <c r="BU87" i="2"/>
  <c r="BT87" i="2"/>
  <c r="BS87" i="2"/>
  <c r="BR87" i="2"/>
  <c r="BQ87" i="2"/>
  <c r="BP87" i="2"/>
  <c r="BO87" i="2"/>
  <c r="BN87" i="2"/>
  <c r="BM87" i="2"/>
  <c r="BV86" i="2"/>
  <c r="BU86" i="2"/>
  <c r="BT86" i="2"/>
  <c r="BS86" i="2"/>
  <c r="BR86" i="2"/>
  <c r="BQ86" i="2"/>
  <c r="BP86" i="2"/>
  <c r="BO86" i="2"/>
  <c r="BN86" i="2"/>
  <c r="BM86" i="2"/>
  <c r="BV85" i="2"/>
  <c r="BU85" i="2"/>
  <c r="BT85" i="2"/>
  <c r="BS85" i="2"/>
  <c r="BR85" i="2"/>
  <c r="BQ85" i="2"/>
  <c r="BP85" i="2"/>
  <c r="BO85" i="2"/>
  <c r="BN85" i="2"/>
  <c r="BM85" i="2"/>
  <c r="BV84" i="2"/>
  <c r="BU84" i="2"/>
  <c r="BT84" i="2"/>
  <c r="BS84" i="2"/>
  <c r="BR84" i="2"/>
  <c r="BQ84" i="2"/>
  <c r="BP84" i="2"/>
  <c r="BO84" i="2"/>
  <c r="BN84" i="2"/>
  <c r="BM84" i="2"/>
  <c r="BV83" i="2"/>
  <c r="BU83" i="2"/>
  <c r="BT83" i="2"/>
  <c r="BS83" i="2"/>
  <c r="BR83" i="2"/>
  <c r="BQ83" i="2"/>
  <c r="BP83" i="2"/>
  <c r="BO83" i="2"/>
  <c r="BN83" i="2"/>
  <c r="BM83" i="2"/>
  <c r="BV82" i="2"/>
  <c r="BU82" i="2"/>
  <c r="BT82" i="2"/>
  <c r="BS82" i="2"/>
  <c r="BR82" i="2"/>
  <c r="BQ82" i="2"/>
  <c r="BP82" i="2"/>
  <c r="BO82" i="2"/>
  <c r="BN82" i="2"/>
  <c r="BM82" i="2"/>
  <c r="BV81" i="2"/>
  <c r="BU81" i="2"/>
  <c r="BT81" i="2"/>
  <c r="BS81" i="2"/>
  <c r="BR81" i="2"/>
  <c r="BQ81" i="2"/>
  <c r="BP81" i="2"/>
  <c r="BO81" i="2"/>
  <c r="BN81" i="2"/>
  <c r="BM81" i="2"/>
  <c r="BV80" i="2"/>
  <c r="BU80" i="2"/>
  <c r="BT80" i="2"/>
  <c r="BS80" i="2"/>
  <c r="BR80" i="2"/>
  <c r="BQ80" i="2"/>
  <c r="BP80" i="2"/>
  <c r="BO80" i="2"/>
  <c r="BN80" i="2"/>
  <c r="BM80" i="2"/>
  <c r="BV79" i="2"/>
  <c r="BU79" i="2"/>
  <c r="BT79" i="2"/>
  <c r="BS79" i="2"/>
  <c r="BR79" i="2"/>
  <c r="BQ79" i="2"/>
  <c r="BP79" i="2"/>
  <c r="BO79" i="2"/>
  <c r="BN79" i="2"/>
  <c r="BM79" i="2"/>
  <c r="BV78" i="2"/>
  <c r="BU78" i="2"/>
  <c r="BT78" i="2"/>
  <c r="BS78" i="2"/>
  <c r="BR78" i="2"/>
  <c r="BQ78" i="2"/>
  <c r="BP78" i="2"/>
  <c r="BO78" i="2"/>
  <c r="BN78" i="2"/>
  <c r="BM78" i="2"/>
  <c r="BV77" i="2"/>
  <c r="BU77" i="2"/>
  <c r="BT77" i="2"/>
  <c r="BS77" i="2"/>
  <c r="BR77" i="2"/>
  <c r="BQ77" i="2"/>
  <c r="BP77" i="2"/>
  <c r="BO77" i="2"/>
  <c r="BN77" i="2"/>
  <c r="BM77" i="2"/>
  <c r="BV76" i="2"/>
  <c r="BU76" i="2"/>
  <c r="BT76" i="2"/>
  <c r="BS76" i="2"/>
  <c r="BR76" i="2"/>
  <c r="BQ76" i="2"/>
  <c r="BP76" i="2"/>
  <c r="BO76" i="2"/>
  <c r="BN76" i="2"/>
  <c r="BM76" i="2"/>
  <c r="BV75" i="2"/>
  <c r="BU75" i="2"/>
  <c r="BT75" i="2"/>
  <c r="BS75" i="2"/>
  <c r="BR75" i="2"/>
  <c r="BQ75" i="2"/>
  <c r="BP75" i="2"/>
  <c r="BO75" i="2"/>
  <c r="BN75" i="2"/>
  <c r="BM75" i="2"/>
  <c r="BV74" i="2"/>
  <c r="BU74" i="2"/>
  <c r="BT74" i="2"/>
  <c r="BS74" i="2"/>
  <c r="BR74" i="2"/>
  <c r="BQ74" i="2"/>
  <c r="BP74" i="2"/>
  <c r="BO74" i="2"/>
  <c r="BN74" i="2"/>
  <c r="BM74" i="2"/>
  <c r="BV73" i="2"/>
  <c r="BU73" i="2"/>
  <c r="BT73" i="2"/>
  <c r="BS73" i="2"/>
  <c r="BR73" i="2"/>
  <c r="BQ73" i="2"/>
  <c r="BP73" i="2"/>
  <c r="BO73" i="2"/>
  <c r="BN73" i="2"/>
  <c r="BM73" i="2"/>
  <c r="BV72" i="2"/>
  <c r="BU72" i="2"/>
  <c r="BT72" i="2"/>
  <c r="BS72" i="2"/>
  <c r="BR72" i="2"/>
  <c r="BQ72" i="2"/>
  <c r="BP72" i="2"/>
  <c r="BO72" i="2"/>
  <c r="BN72" i="2"/>
  <c r="BM72" i="2"/>
  <c r="BV71" i="2"/>
  <c r="BU71" i="2"/>
  <c r="BT71" i="2"/>
  <c r="BS71" i="2"/>
  <c r="BR71" i="2"/>
  <c r="BQ71" i="2"/>
  <c r="BP71" i="2"/>
  <c r="BO71" i="2"/>
  <c r="BN71" i="2"/>
  <c r="BM71" i="2"/>
  <c r="BV70" i="2"/>
  <c r="BU70" i="2"/>
  <c r="BT70" i="2"/>
  <c r="BS70" i="2"/>
  <c r="BR70" i="2"/>
  <c r="BQ70" i="2"/>
  <c r="BP70" i="2"/>
  <c r="BO70" i="2"/>
  <c r="BN70" i="2"/>
  <c r="BM70" i="2"/>
  <c r="BV69" i="2"/>
  <c r="BU69" i="2"/>
  <c r="BT69" i="2"/>
  <c r="BS69" i="2"/>
  <c r="BR69" i="2"/>
  <c r="BQ69" i="2"/>
  <c r="BP69" i="2"/>
  <c r="BO69" i="2"/>
  <c r="BN69" i="2"/>
  <c r="BM69" i="2"/>
  <c r="BV68" i="2"/>
  <c r="BU68" i="2"/>
  <c r="BT68" i="2"/>
  <c r="BS68" i="2"/>
  <c r="BR68" i="2"/>
  <c r="BQ68" i="2"/>
  <c r="BP68" i="2"/>
  <c r="BO68" i="2"/>
  <c r="BN68" i="2"/>
  <c r="BM68" i="2"/>
  <c r="BV67" i="2"/>
  <c r="BU67" i="2"/>
  <c r="BT67" i="2"/>
  <c r="BS67" i="2"/>
  <c r="BR67" i="2"/>
  <c r="BQ67" i="2"/>
  <c r="BP67" i="2"/>
  <c r="BO67" i="2"/>
  <c r="BN67" i="2"/>
  <c r="BM67" i="2"/>
  <c r="BV66" i="2"/>
  <c r="BU66" i="2"/>
  <c r="BT66" i="2"/>
  <c r="BS66" i="2"/>
  <c r="BR66" i="2"/>
  <c r="BQ66" i="2"/>
  <c r="BP66" i="2"/>
  <c r="BO66" i="2"/>
  <c r="BN66" i="2"/>
  <c r="BM66" i="2"/>
  <c r="BV65" i="2"/>
  <c r="BU65" i="2"/>
  <c r="BT65" i="2"/>
  <c r="BS65" i="2"/>
  <c r="BR65" i="2"/>
  <c r="BQ65" i="2"/>
  <c r="BP65" i="2"/>
  <c r="BO65" i="2"/>
  <c r="BN65" i="2"/>
  <c r="BM65" i="2"/>
  <c r="BV64" i="2"/>
  <c r="BU64" i="2"/>
  <c r="BT64" i="2"/>
  <c r="BS64" i="2"/>
  <c r="BR64" i="2"/>
  <c r="BQ64" i="2"/>
  <c r="BP64" i="2"/>
  <c r="BO64" i="2"/>
  <c r="BN64" i="2"/>
  <c r="BM64" i="2"/>
  <c r="BV63" i="2"/>
  <c r="BU63" i="2"/>
  <c r="BT63" i="2"/>
  <c r="BS63" i="2"/>
  <c r="BR63" i="2"/>
  <c r="BQ63" i="2"/>
  <c r="BP63" i="2"/>
  <c r="BO63" i="2"/>
  <c r="BN63" i="2"/>
  <c r="BM63" i="2"/>
  <c r="BV62" i="2"/>
  <c r="BU62" i="2"/>
  <c r="BT62" i="2"/>
  <c r="BS62" i="2"/>
  <c r="BR62" i="2"/>
  <c r="BQ62" i="2"/>
  <c r="BP62" i="2"/>
  <c r="BO62" i="2"/>
  <c r="BN62" i="2"/>
  <c r="BM62" i="2"/>
  <c r="BV61" i="2"/>
  <c r="BU61" i="2"/>
  <c r="BT61" i="2"/>
  <c r="BS61" i="2"/>
  <c r="BR61" i="2"/>
  <c r="BQ61" i="2"/>
  <c r="BP61" i="2"/>
  <c r="BO61" i="2"/>
  <c r="BN61" i="2"/>
  <c r="BM61" i="2"/>
  <c r="BV60" i="2"/>
  <c r="BU60" i="2"/>
  <c r="BT60" i="2"/>
  <c r="BS60" i="2"/>
  <c r="BR60" i="2"/>
  <c r="BQ60" i="2"/>
  <c r="BP60" i="2"/>
  <c r="BO60" i="2"/>
  <c r="BN60" i="2"/>
  <c r="BM60" i="2"/>
  <c r="BV59" i="2"/>
  <c r="BU59" i="2"/>
  <c r="BT59" i="2"/>
  <c r="BS59" i="2"/>
  <c r="BR59" i="2"/>
  <c r="BQ59" i="2"/>
  <c r="BP59" i="2"/>
  <c r="BO59" i="2"/>
  <c r="BN59" i="2"/>
  <c r="BM59" i="2"/>
  <c r="BV58" i="2"/>
  <c r="BU58" i="2"/>
  <c r="BT58" i="2"/>
  <c r="BS58" i="2"/>
  <c r="BR58" i="2"/>
  <c r="BQ58" i="2"/>
  <c r="BP58" i="2"/>
  <c r="BO58" i="2"/>
  <c r="BN58" i="2"/>
  <c r="BM58" i="2"/>
  <c r="BV57" i="2"/>
  <c r="BU57" i="2"/>
  <c r="BT57" i="2"/>
  <c r="BS57" i="2"/>
  <c r="BR57" i="2"/>
  <c r="BQ57" i="2"/>
  <c r="BP57" i="2"/>
  <c r="BO57" i="2"/>
  <c r="BN57" i="2"/>
  <c r="BM57" i="2"/>
  <c r="BV56" i="2"/>
  <c r="BU56" i="2"/>
  <c r="BT56" i="2"/>
  <c r="BS56" i="2"/>
  <c r="BR56" i="2"/>
  <c r="BQ56" i="2"/>
  <c r="BP56" i="2"/>
  <c r="BO56" i="2"/>
  <c r="BN56" i="2"/>
  <c r="BM56" i="2"/>
  <c r="BV55" i="2"/>
  <c r="BU55" i="2"/>
  <c r="BT55" i="2"/>
  <c r="BS55" i="2"/>
  <c r="BR55" i="2"/>
  <c r="BQ55" i="2"/>
  <c r="BP55" i="2"/>
  <c r="BO55" i="2"/>
  <c r="BN55" i="2"/>
  <c r="BM55" i="2"/>
  <c r="BV54" i="2"/>
  <c r="BU54" i="2"/>
  <c r="BT54" i="2"/>
  <c r="BS54" i="2"/>
  <c r="BR54" i="2"/>
  <c r="BQ54" i="2"/>
  <c r="BP54" i="2"/>
  <c r="BO54" i="2"/>
  <c r="BN54" i="2"/>
  <c r="BM54" i="2"/>
  <c r="BV53" i="2"/>
  <c r="BU53" i="2"/>
  <c r="BT53" i="2"/>
  <c r="BS53" i="2"/>
  <c r="BR53" i="2"/>
  <c r="BQ53" i="2"/>
  <c r="BP53" i="2"/>
  <c r="BO53" i="2"/>
  <c r="BN53" i="2"/>
  <c r="BM53" i="2"/>
  <c r="BV52" i="2"/>
  <c r="BU52" i="2"/>
  <c r="BT52" i="2"/>
  <c r="BS52" i="2"/>
  <c r="BR52" i="2"/>
  <c r="BQ52" i="2"/>
  <c r="BP52" i="2"/>
  <c r="BO52" i="2"/>
  <c r="BN52" i="2"/>
  <c r="BM52" i="2"/>
  <c r="BV51" i="2"/>
  <c r="BU51" i="2"/>
  <c r="BT51" i="2"/>
  <c r="BS51" i="2"/>
  <c r="BR51" i="2"/>
  <c r="BQ51" i="2"/>
  <c r="BP51" i="2"/>
  <c r="BO51" i="2"/>
  <c r="BN51" i="2"/>
  <c r="BM51" i="2"/>
  <c r="BV50" i="2"/>
  <c r="BU50" i="2"/>
  <c r="BT50" i="2"/>
  <c r="BS50" i="2"/>
  <c r="BR50" i="2"/>
  <c r="BQ50" i="2"/>
  <c r="BP50" i="2"/>
  <c r="BO50" i="2"/>
  <c r="BN50" i="2"/>
  <c r="BM50" i="2"/>
  <c r="BV49" i="2"/>
  <c r="BU49" i="2"/>
  <c r="BT49" i="2"/>
  <c r="BS49" i="2"/>
  <c r="BR49" i="2"/>
  <c r="BQ49" i="2"/>
  <c r="BP49" i="2"/>
  <c r="BO49" i="2"/>
  <c r="BN49" i="2"/>
  <c r="BM49" i="2"/>
  <c r="BV48" i="2"/>
  <c r="BU48" i="2"/>
  <c r="BT48" i="2"/>
  <c r="BS48" i="2"/>
  <c r="BR48" i="2"/>
  <c r="BQ48" i="2"/>
  <c r="BP48" i="2"/>
  <c r="BO48" i="2"/>
  <c r="BN48" i="2"/>
  <c r="BM48" i="2"/>
  <c r="BV47" i="2"/>
  <c r="BU47" i="2"/>
  <c r="BT47" i="2"/>
  <c r="BS47" i="2"/>
  <c r="BR47" i="2"/>
  <c r="BQ47" i="2"/>
  <c r="BP47" i="2"/>
  <c r="BO47" i="2"/>
  <c r="BN47" i="2"/>
  <c r="BM47" i="2"/>
  <c r="BV46" i="2"/>
  <c r="BU46" i="2"/>
  <c r="BT46" i="2"/>
  <c r="BS46" i="2"/>
  <c r="BR46" i="2"/>
  <c r="BQ46" i="2"/>
  <c r="BP46" i="2"/>
  <c r="BO46" i="2"/>
  <c r="BN46" i="2"/>
  <c r="BM46" i="2"/>
  <c r="BV45" i="2"/>
  <c r="BU45" i="2"/>
  <c r="BT45" i="2"/>
  <c r="BS45" i="2"/>
  <c r="BR45" i="2"/>
  <c r="BQ45" i="2"/>
  <c r="BP45" i="2"/>
  <c r="BO45" i="2"/>
  <c r="BN45" i="2"/>
  <c r="BM45" i="2"/>
  <c r="BV44" i="2"/>
  <c r="BU44" i="2"/>
  <c r="BT44" i="2"/>
  <c r="BS44" i="2"/>
  <c r="BR44" i="2"/>
  <c r="BQ44" i="2"/>
  <c r="BP44" i="2"/>
  <c r="BO44" i="2"/>
  <c r="BN44" i="2"/>
  <c r="BM44" i="2"/>
  <c r="BV43" i="2"/>
  <c r="BU43" i="2"/>
  <c r="BT43" i="2"/>
  <c r="BS43" i="2"/>
  <c r="BR43" i="2"/>
  <c r="BQ43" i="2"/>
  <c r="BP43" i="2"/>
  <c r="BO43" i="2"/>
  <c r="BN43" i="2"/>
  <c r="BM43" i="2"/>
  <c r="BV42" i="2"/>
  <c r="BU42" i="2"/>
  <c r="BT42" i="2"/>
  <c r="BS42" i="2"/>
  <c r="BR42" i="2"/>
  <c r="BQ42" i="2"/>
  <c r="BP42" i="2"/>
  <c r="BO42" i="2"/>
  <c r="BN42" i="2"/>
  <c r="BM42" i="2"/>
  <c r="BV41" i="2"/>
  <c r="BU41" i="2"/>
  <c r="BT41" i="2"/>
  <c r="BS41" i="2"/>
  <c r="BR41" i="2"/>
  <c r="BQ41" i="2"/>
  <c r="BP41" i="2"/>
  <c r="BO41" i="2"/>
  <c r="BN41" i="2"/>
  <c r="BM41" i="2"/>
  <c r="BV40" i="2"/>
  <c r="BU40" i="2"/>
  <c r="BT40" i="2"/>
  <c r="BS40" i="2"/>
  <c r="BR40" i="2"/>
  <c r="BQ40" i="2"/>
  <c r="BP40" i="2"/>
  <c r="BO40" i="2"/>
  <c r="BN40" i="2"/>
  <c r="BM40" i="2"/>
  <c r="BV39" i="2"/>
  <c r="BU39" i="2"/>
  <c r="BT39" i="2"/>
  <c r="BS39" i="2"/>
  <c r="BR39" i="2"/>
  <c r="BQ39" i="2"/>
  <c r="BP39" i="2"/>
  <c r="BO39" i="2"/>
  <c r="BN39" i="2"/>
  <c r="BM39" i="2"/>
  <c r="BV38" i="2"/>
  <c r="BU38" i="2"/>
  <c r="BT38" i="2"/>
  <c r="BS38" i="2"/>
  <c r="BR38" i="2"/>
  <c r="BQ38" i="2"/>
  <c r="BP38" i="2"/>
  <c r="BO38" i="2"/>
  <c r="BN38" i="2"/>
  <c r="BM38" i="2"/>
  <c r="BV37" i="2"/>
  <c r="BU37" i="2"/>
  <c r="BT37" i="2"/>
  <c r="BS37" i="2"/>
  <c r="BR37" i="2"/>
  <c r="BQ37" i="2"/>
  <c r="BP37" i="2"/>
  <c r="BO37" i="2"/>
  <c r="BN37" i="2"/>
  <c r="BM37" i="2"/>
  <c r="BV36" i="2"/>
  <c r="BU36" i="2"/>
  <c r="BT36" i="2"/>
  <c r="BS36" i="2"/>
  <c r="BR36" i="2"/>
  <c r="BQ36" i="2"/>
  <c r="BP36" i="2"/>
  <c r="BO36" i="2"/>
  <c r="BN36" i="2"/>
  <c r="BM36" i="2"/>
  <c r="BV35" i="2"/>
  <c r="BU35" i="2"/>
  <c r="BT35" i="2"/>
  <c r="BS35" i="2"/>
  <c r="BR35" i="2"/>
  <c r="BQ35" i="2"/>
  <c r="BP35" i="2"/>
  <c r="BO35" i="2"/>
  <c r="BN35" i="2"/>
  <c r="BM35" i="2"/>
  <c r="BV34" i="2"/>
  <c r="BU34" i="2"/>
  <c r="BT34" i="2"/>
  <c r="BS34" i="2"/>
  <c r="BR34" i="2"/>
  <c r="BQ34" i="2"/>
  <c r="BP34" i="2"/>
  <c r="BO34" i="2"/>
  <c r="BN34" i="2"/>
  <c r="BM34" i="2"/>
  <c r="BV33" i="2"/>
  <c r="BU33" i="2"/>
  <c r="BT33" i="2"/>
  <c r="BS33" i="2"/>
  <c r="BR33" i="2"/>
  <c r="BQ33" i="2"/>
  <c r="BP33" i="2"/>
  <c r="BO33" i="2"/>
  <c r="BN33" i="2"/>
  <c r="BM33" i="2"/>
  <c r="BV32" i="2"/>
  <c r="BU32" i="2"/>
  <c r="BT32" i="2"/>
  <c r="BS32" i="2"/>
  <c r="BR32" i="2"/>
  <c r="BQ32" i="2"/>
  <c r="BP32" i="2"/>
  <c r="BO32" i="2"/>
  <c r="BN32" i="2"/>
  <c r="BM32" i="2"/>
  <c r="BV31" i="2"/>
  <c r="BU31" i="2"/>
  <c r="BT31" i="2"/>
  <c r="BS31" i="2"/>
  <c r="BR31" i="2"/>
  <c r="BQ31" i="2"/>
  <c r="BP31" i="2"/>
  <c r="BO31" i="2"/>
  <c r="BN31" i="2"/>
  <c r="BM31" i="2"/>
  <c r="BV30" i="2"/>
  <c r="BU30" i="2"/>
  <c r="BT30" i="2"/>
  <c r="BS30" i="2"/>
  <c r="BR30" i="2"/>
  <c r="BQ30" i="2"/>
  <c r="BP30" i="2"/>
  <c r="BO30" i="2"/>
  <c r="BN30" i="2"/>
  <c r="BM30" i="2"/>
  <c r="BV29" i="2"/>
  <c r="BU29" i="2"/>
  <c r="BT29" i="2"/>
  <c r="BS29" i="2"/>
  <c r="BR29" i="2"/>
  <c r="BQ29" i="2"/>
  <c r="BP29" i="2"/>
  <c r="BO29" i="2"/>
  <c r="BN29" i="2"/>
  <c r="BM29" i="2"/>
  <c r="BV28" i="2"/>
  <c r="BU28" i="2"/>
  <c r="BT28" i="2"/>
  <c r="BS28" i="2"/>
  <c r="BR28" i="2"/>
  <c r="BQ28" i="2"/>
  <c r="BP28" i="2"/>
  <c r="BO28" i="2"/>
  <c r="BN28" i="2"/>
  <c r="BM28" i="2"/>
  <c r="BV27" i="2"/>
  <c r="BU27" i="2"/>
  <c r="BT27" i="2"/>
  <c r="BS27" i="2"/>
  <c r="BR27" i="2"/>
  <c r="BQ27" i="2"/>
  <c r="BP27" i="2"/>
  <c r="BO27" i="2"/>
  <c r="BN27" i="2"/>
  <c r="BM27" i="2"/>
  <c r="BV26" i="2"/>
  <c r="BU26" i="2"/>
  <c r="BT26" i="2"/>
  <c r="BS26" i="2"/>
  <c r="BR26" i="2"/>
  <c r="BQ26" i="2"/>
  <c r="BP26" i="2"/>
  <c r="BO26" i="2"/>
  <c r="BN26" i="2"/>
  <c r="BM26" i="2"/>
  <c r="BV25" i="2"/>
  <c r="BU25" i="2"/>
  <c r="BT25" i="2"/>
  <c r="BS25" i="2"/>
  <c r="BR25" i="2"/>
  <c r="BQ25" i="2"/>
  <c r="BP25" i="2"/>
  <c r="BO25" i="2"/>
  <c r="BN25" i="2"/>
  <c r="BM25" i="2"/>
  <c r="BV24" i="2"/>
  <c r="BU24" i="2"/>
  <c r="BT24" i="2"/>
  <c r="BS24" i="2"/>
  <c r="BR24" i="2"/>
  <c r="BQ24" i="2"/>
  <c r="BP24" i="2"/>
  <c r="BO24" i="2"/>
  <c r="BN24" i="2"/>
  <c r="BM24" i="2"/>
  <c r="BV23" i="2"/>
  <c r="BU23" i="2"/>
  <c r="BT23" i="2"/>
  <c r="BS23" i="2"/>
  <c r="BR23" i="2"/>
  <c r="BQ23" i="2"/>
  <c r="BP23" i="2"/>
  <c r="BO23" i="2"/>
  <c r="BN23" i="2"/>
  <c r="BM23" i="2"/>
  <c r="BV22" i="2"/>
  <c r="BU22" i="2"/>
  <c r="BT22" i="2"/>
  <c r="BS22" i="2"/>
  <c r="BR22" i="2"/>
  <c r="BQ22" i="2"/>
  <c r="BP22" i="2"/>
  <c r="BO22" i="2"/>
  <c r="BN22" i="2"/>
  <c r="BM22" i="2"/>
  <c r="BV21" i="2"/>
  <c r="BU21" i="2"/>
  <c r="BT21" i="2"/>
  <c r="BS21" i="2"/>
  <c r="BR21" i="2"/>
  <c r="BQ21" i="2"/>
  <c r="BP21" i="2"/>
  <c r="BO21" i="2"/>
  <c r="BN21" i="2"/>
  <c r="BM21" i="2"/>
  <c r="BV20" i="2"/>
  <c r="BU20" i="2"/>
  <c r="BT20" i="2"/>
  <c r="BS20" i="2"/>
  <c r="BR20" i="2"/>
  <c r="BQ20" i="2"/>
  <c r="BP20" i="2"/>
  <c r="BO20" i="2"/>
  <c r="BN20" i="2"/>
  <c r="BM20" i="2"/>
  <c r="BV19" i="2"/>
  <c r="BU19" i="2"/>
  <c r="BT19" i="2"/>
  <c r="BS19" i="2"/>
  <c r="BR19" i="2"/>
  <c r="BQ19" i="2"/>
  <c r="BP19" i="2"/>
  <c r="BO19" i="2"/>
  <c r="BN19" i="2"/>
  <c r="BM19" i="2"/>
  <c r="BV18" i="2"/>
  <c r="BU18" i="2"/>
  <c r="BT18" i="2"/>
  <c r="BS18" i="2"/>
  <c r="BR18" i="2"/>
  <c r="BQ18" i="2"/>
  <c r="BP18" i="2"/>
  <c r="BO18" i="2"/>
  <c r="BN18" i="2"/>
  <c r="BM18" i="2"/>
  <c r="BV17" i="2"/>
  <c r="BU17" i="2"/>
  <c r="BT17" i="2"/>
  <c r="BS17" i="2"/>
  <c r="BR17" i="2"/>
  <c r="BQ17" i="2"/>
  <c r="BP17" i="2"/>
  <c r="BO17" i="2"/>
  <c r="BN17" i="2"/>
  <c r="BM17" i="2"/>
  <c r="BV16" i="2"/>
  <c r="BU16" i="2"/>
  <c r="BT16" i="2"/>
  <c r="BS16" i="2"/>
  <c r="BR16" i="2"/>
  <c r="BQ16" i="2"/>
  <c r="BP16" i="2"/>
  <c r="BO16" i="2"/>
  <c r="BN16" i="2"/>
  <c r="BM16" i="2"/>
  <c r="BV15" i="2"/>
  <c r="BU15" i="2"/>
  <c r="BT15" i="2"/>
  <c r="BS15" i="2"/>
  <c r="BR15" i="2"/>
  <c r="BQ15" i="2"/>
  <c r="BP15" i="2"/>
  <c r="BO15" i="2"/>
  <c r="BN15" i="2"/>
  <c r="BM15" i="2"/>
  <c r="BV14" i="2"/>
  <c r="BU14" i="2"/>
  <c r="BT14" i="2"/>
  <c r="BS14" i="2"/>
  <c r="BR14" i="2"/>
  <c r="BQ14" i="2"/>
  <c r="BP14" i="2"/>
  <c r="BO14" i="2"/>
  <c r="BN14" i="2"/>
  <c r="BM14" i="2"/>
  <c r="BV13" i="2"/>
  <c r="BU13" i="2"/>
  <c r="BT13" i="2"/>
  <c r="BS13" i="2"/>
  <c r="BR13" i="2"/>
  <c r="BQ13" i="2"/>
  <c r="BP13" i="2"/>
  <c r="BO13" i="2"/>
  <c r="BN13" i="2"/>
  <c r="BM13" i="2"/>
  <c r="BV12" i="2"/>
  <c r="BU12" i="2"/>
  <c r="BT12" i="2"/>
  <c r="BS12" i="2"/>
  <c r="BR12" i="2"/>
  <c r="BQ12" i="2"/>
  <c r="BP12" i="2"/>
  <c r="BO12" i="2"/>
  <c r="BN12" i="2"/>
  <c r="BM12" i="2"/>
  <c r="BV11" i="2"/>
  <c r="BU11" i="2"/>
  <c r="BT11" i="2"/>
  <c r="BS11" i="2"/>
  <c r="BR11" i="2"/>
  <c r="BQ11" i="2"/>
  <c r="BP11" i="2"/>
  <c r="BO11" i="2"/>
  <c r="BN11" i="2"/>
  <c r="BM11" i="2"/>
  <c r="BV10" i="2"/>
  <c r="BU10" i="2"/>
  <c r="BT10" i="2"/>
  <c r="BS10" i="2"/>
  <c r="BR10" i="2"/>
  <c r="BQ10" i="2"/>
  <c r="BP10" i="2"/>
  <c r="BO10" i="2"/>
  <c r="BN10" i="2"/>
  <c r="BM10" i="2"/>
  <c r="BV9" i="2"/>
  <c r="BU9" i="2"/>
  <c r="BT9" i="2"/>
  <c r="BS9" i="2"/>
  <c r="BR9" i="2"/>
  <c r="BQ9" i="2"/>
  <c r="BP9" i="2"/>
  <c r="BO9" i="2"/>
  <c r="BN9" i="2"/>
  <c r="BM9" i="2"/>
  <c r="BV8" i="2"/>
  <c r="BU8" i="2"/>
  <c r="BT8" i="2"/>
  <c r="BS8" i="2"/>
  <c r="BR8" i="2"/>
  <c r="BQ8" i="2"/>
  <c r="BP8" i="2"/>
  <c r="BO8" i="2"/>
  <c r="BN8" i="2"/>
  <c r="BM8" i="2"/>
  <c r="BV7" i="2"/>
  <c r="BU7" i="2"/>
  <c r="BT7" i="2"/>
  <c r="BS7" i="2"/>
  <c r="BR7" i="2"/>
  <c r="BQ7" i="2"/>
  <c r="BP7" i="2"/>
  <c r="BO7" i="2"/>
  <c r="BN7" i="2"/>
  <c r="BM7" i="2"/>
  <c r="BV6" i="2"/>
  <c r="BU6" i="2"/>
  <c r="BT6" i="2"/>
  <c r="BS6" i="2"/>
  <c r="BR6" i="2"/>
  <c r="BQ6" i="2"/>
  <c r="BP6" i="2"/>
  <c r="BO6" i="2"/>
  <c r="BN6" i="2"/>
  <c r="BM6" i="2"/>
  <c r="BV5" i="2"/>
  <c r="BU5" i="2"/>
  <c r="BT5" i="2"/>
  <c r="BS5" i="2"/>
  <c r="BR5" i="2"/>
  <c r="BQ5" i="2"/>
  <c r="BP5" i="2"/>
  <c r="BO5" i="2"/>
  <c r="BN5" i="2"/>
  <c r="BM5" i="2"/>
  <c r="BV4" i="2"/>
  <c r="BU4" i="2"/>
  <c r="BT4" i="2"/>
  <c r="BS4" i="2"/>
  <c r="BR4" i="2"/>
  <c r="BQ4" i="2"/>
  <c r="BP4" i="2"/>
  <c r="BO4" i="2"/>
  <c r="BN4" i="2"/>
  <c r="BM4" i="2"/>
  <c r="BV3" i="2"/>
  <c r="BU3" i="2"/>
  <c r="BT3" i="2"/>
  <c r="BS3" i="2"/>
  <c r="BR3" i="2"/>
  <c r="BQ3" i="2"/>
  <c r="BP3" i="2"/>
  <c r="BO3" i="2"/>
  <c r="BN3" i="2"/>
  <c r="BM3" i="2"/>
  <c r="BL3" i="2" l="1"/>
  <c r="BL4" i="2"/>
  <c r="BL5" i="2"/>
  <c r="BL6" i="2"/>
  <c r="BL7" i="2"/>
  <c r="BL8" i="2"/>
  <c r="BL9" i="2"/>
  <c r="BL10" i="2"/>
  <c r="BL11" i="2"/>
  <c r="BL12" i="2"/>
  <c r="BL13" i="2"/>
  <c r="BL14" i="2"/>
  <c r="BL15" i="2"/>
  <c r="BL16" i="2"/>
  <c r="BL17" i="2"/>
  <c r="BL18" i="2"/>
  <c r="BL19" i="2"/>
  <c r="BL20" i="2"/>
  <c r="BL21" i="2"/>
  <c r="BL22" i="2"/>
  <c r="BL23" i="2"/>
  <c r="BL24" i="2"/>
  <c r="BL25" i="2"/>
  <c r="BL26" i="2"/>
  <c r="BL27" i="2"/>
  <c r="BL28" i="2"/>
  <c r="BL29" i="2"/>
  <c r="BL30" i="2"/>
  <c r="BL31" i="2"/>
  <c r="BL32" i="2"/>
  <c r="BL33" i="2"/>
  <c r="BL34" i="2"/>
  <c r="BL35" i="2"/>
  <c r="BL36" i="2"/>
  <c r="BL37" i="2"/>
  <c r="BL38" i="2"/>
  <c r="BL39" i="2"/>
  <c r="BL40" i="2"/>
  <c r="BL41" i="2"/>
  <c r="BL42" i="2"/>
  <c r="BL43" i="2"/>
  <c r="BL44" i="2"/>
  <c r="BL45" i="2"/>
  <c r="BL46" i="2"/>
  <c r="BL47" i="2"/>
  <c r="BL48" i="2"/>
  <c r="BL49" i="2"/>
  <c r="BL50" i="2"/>
  <c r="BL51" i="2"/>
  <c r="BL52" i="2"/>
  <c r="BL53" i="2"/>
  <c r="BL54" i="2"/>
  <c r="BL55" i="2"/>
  <c r="BL56" i="2"/>
  <c r="BL57" i="2"/>
  <c r="BL58" i="2"/>
  <c r="BL59" i="2"/>
  <c r="BL60" i="2"/>
  <c r="BL61" i="2"/>
  <c r="BL62" i="2"/>
  <c r="BL63" i="2"/>
  <c r="BL64" i="2"/>
  <c r="BL65" i="2"/>
  <c r="BL66" i="2"/>
  <c r="BL67" i="2"/>
  <c r="BL68" i="2"/>
  <c r="BL69" i="2"/>
  <c r="BL70" i="2"/>
  <c r="BL71" i="2"/>
  <c r="BL72" i="2"/>
  <c r="BL73" i="2"/>
  <c r="BL74" i="2"/>
  <c r="BL75" i="2"/>
  <c r="BL76" i="2"/>
  <c r="BL77" i="2"/>
  <c r="BL78" i="2"/>
  <c r="BL79" i="2"/>
  <c r="BL80" i="2"/>
  <c r="BL81" i="2"/>
  <c r="BL82" i="2"/>
  <c r="BL83" i="2"/>
  <c r="BL84" i="2"/>
  <c r="BL85" i="2"/>
  <c r="BL86" i="2"/>
  <c r="BL87" i="2"/>
  <c r="BL88" i="2"/>
  <c r="BL89" i="2"/>
  <c r="BL90" i="2"/>
  <c r="BH3" i="2" l="1"/>
  <c r="BI3" i="2"/>
  <c r="BJ3" i="2"/>
  <c r="BK3" i="2"/>
  <c r="O3" i="2"/>
  <c r="B3" i="2" l="1"/>
  <c r="C3" i="2"/>
  <c r="D3" i="2"/>
  <c r="E3" i="2"/>
  <c r="F3" i="2"/>
  <c r="G3" i="2"/>
  <c r="H3" i="2"/>
  <c r="I3" i="2"/>
  <c r="J3" i="2"/>
  <c r="K3" i="2"/>
  <c r="L3" i="2"/>
  <c r="M3" i="2"/>
  <c r="B4" i="2"/>
  <c r="C4" i="2"/>
  <c r="D4" i="2"/>
  <c r="E4" i="2"/>
  <c r="F4" i="2"/>
  <c r="G4" i="2"/>
  <c r="H4" i="2"/>
  <c r="I4" i="2"/>
  <c r="J4" i="2"/>
  <c r="K4" i="2"/>
  <c r="L4" i="2"/>
  <c r="M4" i="2"/>
  <c r="B5" i="2"/>
  <c r="C5" i="2"/>
  <c r="D5" i="2"/>
  <c r="E5" i="2"/>
  <c r="F5" i="2"/>
  <c r="G5" i="2"/>
  <c r="H5" i="2"/>
  <c r="I5" i="2"/>
  <c r="J5" i="2"/>
  <c r="K5" i="2"/>
  <c r="L5" i="2"/>
  <c r="M5" i="2"/>
  <c r="B6" i="2"/>
  <c r="C6" i="2"/>
  <c r="D6" i="2"/>
  <c r="E6" i="2"/>
  <c r="F6" i="2"/>
  <c r="G6" i="2"/>
  <c r="H6" i="2"/>
  <c r="I6" i="2"/>
  <c r="J6" i="2"/>
  <c r="K6" i="2"/>
  <c r="L6" i="2"/>
  <c r="M6" i="2"/>
  <c r="B7" i="2"/>
  <c r="C7" i="2"/>
  <c r="D7" i="2"/>
  <c r="E7" i="2"/>
  <c r="F7" i="2"/>
  <c r="G7" i="2"/>
  <c r="H7" i="2"/>
  <c r="I7" i="2"/>
  <c r="J7" i="2"/>
  <c r="K7" i="2"/>
  <c r="L7" i="2"/>
  <c r="M7" i="2"/>
  <c r="B8" i="2"/>
  <c r="C8" i="2"/>
  <c r="D8" i="2"/>
  <c r="E8" i="2"/>
  <c r="F8" i="2"/>
  <c r="G8" i="2"/>
  <c r="H8" i="2"/>
  <c r="I8" i="2"/>
  <c r="J8" i="2"/>
  <c r="K8" i="2"/>
  <c r="L8" i="2"/>
  <c r="M8" i="2"/>
  <c r="B9" i="2"/>
  <c r="C9" i="2"/>
  <c r="D9" i="2"/>
  <c r="E9" i="2"/>
  <c r="F9" i="2"/>
  <c r="G9" i="2"/>
  <c r="H9" i="2"/>
  <c r="I9" i="2"/>
  <c r="J9" i="2"/>
  <c r="K9" i="2"/>
  <c r="L9" i="2"/>
  <c r="M9" i="2"/>
  <c r="B10" i="2"/>
  <c r="C10" i="2"/>
  <c r="D10" i="2"/>
  <c r="E10" i="2"/>
  <c r="F10" i="2"/>
  <c r="G10" i="2"/>
  <c r="H10" i="2"/>
  <c r="I10" i="2"/>
  <c r="J10" i="2"/>
  <c r="K10" i="2"/>
  <c r="L10" i="2"/>
  <c r="M10" i="2"/>
  <c r="B11" i="2"/>
  <c r="C11" i="2"/>
  <c r="D11" i="2"/>
  <c r="E11" i="2"/>
  <c r="F11" i="2"/>
  <c r="G11" i="2"/>
  <c r="H11" i="2"/>
  <c r="I11" i="2"/>
  <c r="J11" i="2"/>
  <c r="K11" i="2"/>
  <c r="L11" i="2"/>
  <c r="M11" i="2"/>
  <c r="B12" i="2"/>
  <c r="C12" i="2"/>
  <c r="D12" i="2"/>
  <c r="E12" i="2"/>
  <c r="F12" i="2"/>
  <c r="G12" i="2"/>
  <c r="H12" i="2"/>
  <c r="I12" i="2"/>
  <c r="J12" i="2"/>
  <c r="K12" i="2"/>
  <c r="L12" i="2"/>
  <c r="M12" i="2"/>
  <c r="B13" i="2"/>
  <c r="C13" i="2"/>
  <c r="D13" i="2"/>
  <c r="E13" i="2"/>
  <c r="F13" i="2"/>
  <c r="G13" i="2"/>
  <c r="H13" i="2"/>
  <c r="I13" i="2"/>
  <c r="J13" i="2"/>
  <c r="K13" i="2"/>
  <c r="L13" i="2"/>
  <c r="M13" i="2"/>
  <c r="B14" i="2"/>
  <c r="C14" i="2"/>
  <c r="D14" i="2"/>
  <c r="E14" i="2"/>
  <c r="F14" i="2"/>
  <c r="G14" i="2"/>
  <c r="H14" i="2"/>
  <c r="I14" i="2"/>
  <c r="J14" i="2"/>
  <c r="K14" i="2"/>
  <c r="L14" i="2"/>
  <c r="M14" i="2"/>
  <c r="B15" i="2"/>
  <c r="C15" i="2"/>
  <c r="D15" i="2"/>
  <c r="E15" i="2"/>
  <c r="F15" i="2"/>
  <c r="G15" i="2"/>
  <c r="H15" i="2"/>
  <c r="I15" i="2"/>
  <c r="J15" i="2"/>
  <c r="K15" i="2"/>
  <c r="L15" i="2"/>
  <c r="M15" i="2"/>
  <c r="B16" i="2"/>
  <c r="C16" i="2"/>
  <c r="D16" i="2"/>
  <c r="E16" i="2"/>
  <c r="F16" i="2"/>
  <c r="G16" i="2"/>
  <c r="H16" i="2"/>
  <c r="I16" i="2"/>
  <c r="J16" i="2"/>
  <c r="K16" i="2"/>
  <c r="L16" i="2"/>
  <c r="M16" i="2"/>
  <c r="B17" i="2"/>
  <c r="C17" i="2"/>
  <c r="D17" i="2"/>
  <c r="E17" i="2"/>
  <c r="F17" i="2"/>
  <c r="G17" i="2"/>
  <c r="H17" i="2"/>
  <c r="I17" i="2"/>
  <c r="J17" i="2"/>
  <c r="K17" i="2"/>
  <c r="L17" i="2"/>
  <c r="M17" i="2"/>
  <c r="B18" i="2"/>
  <c r="C18" i="2"/>
  <c r="D18" i="2"/>
  <c r="E18" i="2"/>
  <c r="F18" i="2"/>
  <c r="G18" i="2"/>
  <c r="H18" i="2"/>
  <c r="I18" i="2"/>
  <c r="J18" i="2"/>
  <c r="K18" i="2"/>
  <c r="L18" i="2"/>
  <c r="M18" i="2"/>
  <c r="B19" i="2"/>
  <c r="C19" i="2"/>
  <c r="D19" i="2"/>
  <c r="E19" i="2"/>
  <c r="F19" i="2"/>
  <c r="G19" i="2"/>
  <c r="H19" i="2"/>
  <c r="I19" i="2"/>
  <c r="J19" i="2"/>
  <c r="K19" i="2"/>
  <c r="L19" i="2"/>
  <c r="M19" i="2"/>
  <c r="B20" i="2"/>
  <c r="C20" i="2"/>
  <c r="D20" i="2"/>
  <c r="E20" i="2"/>
  <c r="F20" i="2"/>
  <c r="G20" i="2"/>
  <c r="H20" i="2"/>
  <c r="I20" i="2"/>
  <c r="J20" i="2"/>
  <c r="K20" i="2"/>
  <c r="L20" i="2"/>
  <c r="M20" i="2"/>
  <c r="B21" i="2"/>
  <c r="C21" i="2"/>
  <c r="D21" i="2"/>
  <c r="E21" i="2"/>
  <c r="F21" i="2"/>
  <c r="G21" i="2"/>
  <c r="H21" i="2"/>
  <c r="I21" i="2"/>
  <c r="J21" i="2"/>
  <c r="K21" i="2"/>
  <c r="L21" i="2"/>
  <c r="M21" i="2"/>
  <c r="B22" i="2"/>
  <c r="C22" i="2"/>
  <c r="D22" i="2"/>
  <c r="E22" i="2"/>
  <c r="F22" i="2"/>
  <c r="G22" i="2"/>
  <c r="H22" i="2"/>
  <c r="I22" i="2"/>
  <c r="J22" i="2"/>
  <c r="K22" i="2"/>
  <c r="L22" i="2"/>
  <c r="M22" i="2"/>
  <c r="B23" i="2"/>
  <c r="C23" i="2"/>
  <c r="D23" i="2"/>
  <c r="E23" i="2"/>
  <c r="F23" i="2"/>
  <c r="G23" i="2"/>
  <c r="H23" i="2"/>
  <c r="I23" i="2"/>
  <c r="J23" i="2"/>
  <c r="K23" i="2"/>
  <c r="L23" i="2"/>
  <c r="M23" i="2"/>
  <c r="B24" i="2"/>
  <c r="C24" i="2"/>
  <c r="D24" i="2"/>
  <c r="E24" i="2"/>
  <c r="F24" i="2"/>
  <c r="G24" i="2"/>
  <c r="H24" i="2"/>
  <c r="I24" i="2"/>
  <c r="J24" i="2"/>
  <c r="K24" i="2"/>
  <c r="L24" i="2"/>
  <c r="M24" i="2"/>
  <c r="B25" i="2"/>
  <c r="C25" i="2"/>
  <c r="D25" i="2"/>
  <c r="E25" i="2"/>
  <c r="F25" i="2"/>
  <c r="G25" i="2"/>
  <c r="H25" i="2"/>
  <c r="I25" i="2"/>
  <c r="J25" i="2"/>
  <c r="K25" i="2"/>
  <c r="L25" i="2"/>
  <c r="M25" i="2"/>
  <c r="B26" i="2"/>
  <c r="C26" i="2"/>
  <c r="D26" i="2"/>
  <c r="E26" i="2"/>
  <c r="F26" i="2"/>
  <c r="G26" i="2"/>
  <c r="H26" i="2"/>
  <c r="I26" i="2"/>
  <c r="J26" i="2"/>
  <c r="K26" i="2"/>
  <c r="L26" i="2"/>
  <c r="M26" i="2"/>
  <c r="B27" i="2"/>
  <c r="C27" i="2"/>
  <c r="D27" i="2"/>
  <c r="E27" i="2"/>
  <c r="F27" i="2"/>
  <c r="G27" i="2"/>
  <c r="H27" i="2"/>
  <c r="I27" i="2"/>
  <c r="J27" i="2"/>
  <c r="K27" i="2"/>
  <c r="L27" i="2"/>
  <c r="M27" i="2"/>
  <c r="B28" i="2"/>
  <c r="C28" i="2"/>
  <c r="D28" i="2"/>
  <c r="E28" i="2"/>
  <c r="F28" i="2"/>
  <c r="G28" i="2"/>
  <c r="H28" i="2"/>
  <c r="I28" i="2"/>
  <c r="J28" i="2"/>
  <c r="K28" i="2"/>
  <c r="L28" i="2"/>
  <c r="M28" i="2"/>
  <c r="B29" i="2"/>
  <c r="C29" i="2"/>
  <c r="D29" i="2"/>
  <c r="E29" i="2"/>
  <c r="F29" i="2"/>
  <c r="G29" i="2"/>
  <c r="H29" i="2"/>
  <c r="I29" i="2"/>
  <c r="J29" i="2"/>
  <c r="K29" i="2"/>
  <c r="L29" i="2"/>
  <c r="M29" i="2"/>
  <c r="B30" i="2"/>
  <c r="C30" i="2"/>
  <c r="D30" i="2"/>
  <c r="E30" i="2"/>
  <c r="F30" i="2"/>
  <c r="G30" i="2"/>
  <c r="H30" i="2"/>
  <c r="I30" i="2"/>
  <c r="J30" i="2"/>
  <c r="K30" i="2"/>
  <c r="L30" i="2"/>
  <c r="M30" i="2"/>
  <c r="B31" i="2"/>
  <c r="C31" i="2"/>
  <c r="D31" i="2"/>
  <c r="E31" i="2"/>
  <c r="F31" i="2"/>
  <c r="G31" i="2"/>
  <c r="H31" i="2"/>
  <c r="I31" i="2"/>
  <c r="J31" i="2"/>
  <c r="K31" i="2"/>
  <c r="L31" i="2"/>
  <c r="M31" i="2"/>
  <c r="B32" i="2"/>
  <c r="C32" i="2"/>
  <c r="D32" i="2"/>
  <c r="E32" i="2"/>
  <c r="F32" i="2"/>
  <c r="G32" i="2"/>
  <c r="H32" i="2"/>
  <c r="I32" i="2"/>
  <c r="J32" i="2"/>
  <c r="K32" i="2"/>
  <c r="L32" i="2"/>
  <c r="M32" i="2"/>
  <c r="B33" i="2"/>
  <c r="C33" i="2"/>
  <c r="D33" i="2"/>
  <c r="E33" i="2"/>
  <c r="F33" i="2"/>
  <c r="G33" i="2"/>
  <c r="H33" i="2"/>
  <c r="I33" i="2"/>
  <c r="J33" i="2"/>
  <c r="K33" i="2"/>
  <c r="L33" i="2"/>
  <c r="M33" i="2"/>
  <c r="B34" i="2"/>
  <c r="C34" i="2"/>
  <c r="D34" i="2"/>
  <c r="E34" i="2"/>
  <c r="F34" i="2"/>
  <c r="G34" i="2"/>
  <c r="H34" i="2"/>
  <c r="I34" i="2"/>
  <c r="J34" i="2"/>
  <c r="K34" i="2"/>
  <c r="L34" i="2"/>
  <c r="M34" i="2"/>
  <c r="B35" i="2"/>
  <c r="C35" i="2"/>
  <c r="D35" i="2"/>
  <c r="E35" i="2"/>
  <c r="F35" i="2"/>
  <c r="G35" i="2"/>
  <c r="H35" i="2"/>
  <c r="I35" i="2"/>
  <c r="J35" i="2"/>
  <c r="K35" i="2"/>
  <c r="L35" i="2"/>
  <c r="M35" i="2"/>
  <c r="B36" i="2"/>
  <c r="C36" i="2"/>
  <c r="D36" i="2"/>
  <c r="E36" i="2"/>
  <c r="F36" i="2"/>
  <c r="G36" i="2"/>
  <c r="H36" i="2"/>
  <c r="I36" i="2"/>
  <c r="J36" i="2"/>
  <c r="K36" i="2"/>
  <c r="L36" i="2"/>
  <c r="M36" i="2"/>
  <c r="B37" i="2"/>
  <c r="C37" i="2"/>
  <c r="D37" i="2"/>
  <c r="E37" i="2"/>
  <c r="F37" i="2"/>
  <c r="G37" i="2"/>
  <c r="H37" i="2"/>
  <c r="I37" i="2"/>
  <c r="J37" i="2"/>
  <c r="K37" i="2"/>
  <c r="L37" i="2"/>
  <c r="M37" i="2"/>
  <c r="B38" i="2"/>
  <c r="C38" i="2"/>
  <c r="D38" i="2"/>
  <c r="E38" i="2"/>
  <c r="F38" i="2"/>
  <c r="G38" i="2"/>
  <c r="H38" i="2"/>
  <c r="I38" i="2"/>
  <c r="J38" i="2"/>
  <c r="K38" i="2"/>
  <c r="L38" i="2"/>
  <c r="M38" i="2"/>
  <c r="B39" i="2"/>
  <c r="C39" i="2"/>
  <c r="D39" i="2"/>
  <c r="E39" i="2"/>
  <c r="F39" i="2"/>
  <c r="G39" i="2"/>
  <c r="H39" i="2"/>
  <c r="I39" i="2"/>
  <c r="J39" i="2"/>
  <c r="K39" i="2"/>
  <c r="L39" i="2"/>
  <c r="M39" i="2"/>
  <c r="B40" i="2"/>
  <c r="C40" i="2"/>
  <c r="D40" i="2"/>
  <c r="E40" i="2"/>
  <c r="F40" i="2"/>
  <c r="G40" i="2"/>
  <c r="H40" i="2"/>
  <c r="I40" i="2"/>
  <c r="J40" i="2"/>
  <c r="K40" i="2"/>
  <c r="L40" i="2"/>
  <c r="M40" i="2"/>
  <c r="B41" i="2"/>
  <c r="C41" i="2"/>
  <c r="D41" i="2"/>
  <c r="E41" i="2"/>
  <c r="F41" i="2"/>
  <c r="G41" i="2"/>
  <c r="H41" i="2"/>
  <c r="I41" i="2"/>
  <c r="J41" i="2"/>
  <c r="K41" i="2"/>
  <c r="L41" i="2"/>
  <c r="M41" i="2"/>
  <c r="B42" i="2"/>
  <c r="C42" i="2"/>
  <c r="D42" i="2"/>
  <c r="E42" i="2"/>
  <c r="F42" i="2"/>
  <c r="G42" i="2"/>
  <c r="H42" i="2"/>
  <c r="I42" i="2"/>
  <c r="J42" i="2"/>
  <c r="K42" i="2"/>
  <c r="L42" i="2"/>
  <c r="M42" i="2"/>
  <c r="B43" i="2"/>
  <c r="C43" i="2"/>
  <c r="D43" i="2"/>
  <c r="E43" i="2"/>
  <c r="F43" i="2"/>
  <c r="G43" i="2"/>
  <c r="H43" i="2"/>
  <c r="I43" i="2"/>
  <c r="J43" i="2"/>
  <c r="K43" i="2"/>
  <c r="L43" i="2"/>
  <c r="M43" i="2"/>
  <c r="B44" i="2"/>
  <c r="C44" i="2"/>
  <c r="D44" i="2"/>
  <c r="E44" i="2"/>
  <c r="F44" i="2"/>
  <c r="G44" i="2"/>
  <c r="H44" i="2"/>
  <c r="I44" i="2"/>
  <c r="J44" i="2"/>
  <c r="K44" i="2"/>
  <c r="L44" i="2"/>
  <c r="M44" i="2"/>
  <c r="B45" i="2"/>
  <c r="C45" i="2"/>
  <c r="D45" i="2"/>
  <c r="E45" i="2"/>
  <c r="F45" i="2"/>
  <c r="G45" i="2"/>
  <c r="H45" i="2"/>
  <c r="I45" i="2"/>
  <c r="J45" i="2"/>
  <c r="K45" i="2"/>
  <c r="L45" i="2"/>
  <c r="M45" i="2"/>
  <c r="B46" i="2"/>
  <c r="C46" i="2"/>
  <c r="D46" i="2"/>
  <c r="E46" i="2"/>
  <c r="F46" i="2"/>
  <c r="G46" i="2"/>
  <c r="H46" i="2"/>
  <c r="I46" i="2"/>
  <c r="J46" i="2"/>
  <c r="K46" i="2"/>
  <c r="L46" i="2"/>
  <c r="M46" i="2"/>
  <c r="B47" i="2"/>
  <c r="C47" i="2"/>
  <c r="D47" i="2"/>
  <c r="E47" i="2"/>
  <c r="F47" i="2"/>
  <c r="G47" i="2"/>
  <c r="H47" i="2"/>
  <c r="I47" i="2"/>
  <c r="J47" i="2"/>
  <c r="K47" i="2"/>
  <c r="L47" i="2"/>
  <c r="M47" i="2"/>
  <c r="B48" i="2"/>
  <c r="C48" i="2"/>
  <c r="D48" i="2"/>
  <c r="E48" i="2"/>
  <c r="F48" i="2"/>
  <c r="G48" i="2"/>
  <c r="H48" i="2"/>
  <c r="I48" i="2"/>
  <c r="J48" i="2"/>
  <c r="K48" i="2"/>
  <c r="L48" i="2"/>
  <c r="M48" i="2"/>
  <c r="B49" i="2"/>
  <c r="C49" i="2"/>
  <c r="D49" i="2"/>
  <c r="E49" i="2"/>
  <c r="F49" i="2"/>
  <c r="G49" i="2"/>
  <c r="H49" i="2"/>
  <c r="I49" i="2"/>
  <c r="J49" i="2"/>
  <c r="K49" i="2"/>
  <c r="L49" i="2"/>
  <c r="M49" i="2"/>
  <c r="B50" i="2"/>
  <c r="C50" i="2"/>
  <c r="D50" i="2"/>
  <c r="E50" i="2"/>
  <c r="F50" i="2"/>
  <c r="G50" i="2"/>
  <c r="H50" i="2"/>
  <c r="I50" i="2"/>
  <c r="J50" i="2"/>
  <c r="K50" i="2"/>
  <c r="L50" i="2"/>
  <c r="M50" i="2"/>
  <c r="B51" i="2"/>
  <c r="C51" i="2"/>
  <c r="D51" i="2"/>
  <c r="E51" i="2"/>
  <c r="F51" i="2"/>
  <c r="G51" i="2"/>
  <c r="H51" i="2"/>
  <c r="I51" i="2"/>
  <c r="J51" i="2"/>
  <c r="K51" i="2"/>
  <c r="L51" i="2"/>
  <c r="M51" i="2"/>
  <c r="B52" i="2"/>
  <c r="C52" i="2"/>
  <c r="D52" i="2"/>
  <c r="E52" i="2"/>
  <c r="F52" i="2"/>
  <c r="G52" i="2"/>
  <c r="H52" i="2"/>
  <c r="I52" i="2"/>
  <c r="J52" i="2"/>
  <c r="K52" i="2"/>
  <c r="L52" i="2"/>
  <c r="M52" i="2"/>
  <c r="B53" i="2"/>
  <c r="C53" i="2"/>
  <c r="D53" i="2"/>
  <c r="E53" i="2"/>
  <c r="F53" i="2"/>
  <c r="G53" i="2"/>
  <c r="H53" i="2"/>
  <c r="I53" i="2"/>
  <c r="J53" i="2"/>
  <c r="K53" i="2"/>
  <c r="L53" i="2"/>
  <c r="M53" i="2"/>
  <c r="B54" i="2"/>
  <c r="C54" i="2"/>
  <c r="D54" i="2"/>
  <c r="E54" i="2"/>
  <c r="F54" i="2"/>
  <c r="G54" i="2"/>
  <c r="H54" i="2"/>
  <c r="I54" i="2"/>
  <c r="J54" i="2"/>
  <c r="K54" i="2"/>
  <c r="L54" i="2"/>
  <c r="M54" i="2"/>
  <c r="B55" i="2"/>
  <c r="C55" i="2"/>
  <c r="D55" i="2"/>
  <c r="E55" i="2"/>
  <c r="F55" i="2"/>
  <c r="G55" i="2"/>
  <c r="H55" i="2"/>
  <c r="I55" i="2"/>
  <c r="J55" i="2"/>
  <c r="K55" i="2"/>
  <c r="L55" i="2"/>
  <c r="M55" i="2"/>
  <c r="B56" i="2"/>
  <c r="C56" i="2"/>
  <c r="D56" i="2"/>
  <c r="E56" i="2"/>
  <c r="F56" i="2"/>
  <c r="G56" i="2"/>
  <c r="H56" i="2"/>
  <c r="I56" i="2"/>
  <c r="J56" i="2"/>
  <c r="K56" i="2"/>
  <c r="L56" i="2"/>
  <c r="M56" i="2"/>
  <c r="B57" i="2"/>
  <c r="C57" i="2"/>
  <c r="D57" i="2"/>
  <c r="E57" i="2"/>
  <c r="F57" i="2"/>
  <c r="G57" i="2"/>
  <c r="H57" i="2"/>
  <c r="I57" i="2"/>
  <c r="J57" i="2"/>
  <c r="K57" i="2"/>
  <c r="L57" i="2"/>
  <c r="M57" i="2"/>
  <c r="B58" i="2"/>
  <c r="C58" i="2"/>
  <c r="D58" i="2"/>
  <c r="E58" i="2"/>
  <c r="F58" i="2"/>
  <c r="G58" i="2"/>
  <c r="H58" i="2"/>
  <c r="I58" i="2"/>
  <c r="J58" i="2"/>
  <c r="K58" i="2"/>
  <c r="L58" i="2"/>
  <c r="M58" i="2"/>
  <c r="B59" i="2"/>
  <c r="C59" i="2"/>
  <c r="D59" i="2"/>
  <c r="E59" i="2"/>
  <c r="F59" i="2"/>
  <c r="G59" i="2"/>
  <c r="H59" i="2"/>
  <c r="I59" i="2"/>
  <c r="J59" i="2"/>
  <c r="K59" i="2"/>
  <c r="L59" i="2"/>
  <c r="M59" i="2"/>
  <c r="B60" i="2"/>
  <c r="C60" i="2"/>
  <c r="D60" i="2"/>
  <c r="E60" i="2"/>
  <c r="F60" i="2"/>
  <c r="G60" i="2"/>
  <c r="H60" i="2"/>
  <c r="I60" i="2"/>
  <c r="J60" i="2"/>
  <c r="K60" i="2"/>
  <c r="L60" i="2"/>
  <c r="M60" i="2"/>
  <c r="B61" i="2"/>
  <c r="C61" i="2"/>
  <c r="D61" i="2"/>
  <c r="E61" i="2"/>
  <c r="F61" i="2"/>
  <c r="G61" i="2"/>
  <c r="H61" i="2"/>
  <c r="I61" i="2"/>
  <c r="J61" i="2"/>
  <c r="K61" i="2"/>
  <c r="L61" i="2"/>
  <c r="M61" i="2"/>
  <c r="B62" i="2"/>
  <c r="C62" i="2"/>
  <c r="D62" i="2"/>
  <c r="E62" i="2"/>
  <c r="F62" i="2"/>
  <c r="G62" i="2"/>
  <c r="H62" i="2"/>
  <c r="I62" i="2"/>
  <c r="J62" i="2"/>
  <c r="K62" i="2"/>
  <c r="L62" i="2"/>
  <c r="M62" i="2"/>
  <c r="B63" i="2"/>
  <c r="C63" i="2"/>
  <c r="D63" i="2"/>
  <c r="E63" i="2"/>
  <c r="F63" i="2"/>
  <c r="G63" i="2"/>
  <c r="H63" i="2"/>
  <c r="I63" i="2"/>
  <c r="J63" i="2"/>
  <c r="K63" i="2"/>
  <c r="L63" i="2"/>
  <c r="M63" i="2"/>
  <c r="B64" i="2"/>
  <c r="C64" i="2"/>
  <c r="D64" i="2"/>
  <c r="E64" i="2"/>
  <c r="F64" i="2"/>
  <c r="G64" i="2"/>
  <c r="H64" i="2"/>
  <c r="I64" i="2"/>
  <c r="J64" i="2"/>
  <c r="K64" i="2"/>
  <c r="L64" i="2"/>
  <c r="M64" i="2"/>
  <c r="B65" i="2"/>
  <c r="C65" i="2"/>
  <c r="D65" i="2"/>
  <c r="E65" i="2"/>
  <c r="F65" i="2"/>
  <c r="G65" i="2"/>
  <c r="H65" i="2"/>
  <c r="I65" i="2"/>
  <c r="J65" i="2"/>
  <c r="K65" i="2"/>
  <c r="L65" i="2"/>
  <c r="M65" i="2"/>
  <c r="B66" i="2"/>
  <c r="C66" i="2"/>
  <c r="D66" i="2"/>
  <c r="E66" i="2"/>
  <c r="F66" i="2"/>
  <c r="G66" i="2"/>
  <c r="H66" i="2"/>
  <c r="I66" i="2"/>
  <c r="J66" i="2"/>
  <c r="K66" i="2"/>
  <c r="L66" i="2"/>
  <c r="M66" i="2"/>
  <c r="B67" i="2"/>
  <c r="C67" i="2"/>
  <c r="D67" i="2"/>
  <c r="E67" i="2"/>
  <c r="F67" i="2"/>
  <c r="G67" i="2"/>
  <c r="H67" i="2"/>
  <c r="I67" i="2"/>
  <c r="J67" i="2"/>
  <c r="K67" i="2"/>
  <c r="L67" i="2"/>
  <c r="M67" i="2"/>
  <c r="B68" i="2"/>
  <c r="C68" i="2"/>
  <c r="D68" i="2"/>
  <c r="E68" i="2"/>
  <c r="F68" i="2"/>
  <c r="G68" i="2"/>
  <c r="H68" i="2"/>
  <c r="I68" i="2"/>
  <c r="J68" i="2"/>
  <c r="K68" i="2"/>
  <c r="L68" i="2"/>
  <c r="M68" i="2"/>
  <c r="B69" i="2"/>
  <c r="C69" i="2"/>
  <c r="D69" i="2"/>
  <c r="E69" i="2"/>
  <c r="F69" i="2"/>
  <c r="G69" i="2"/>
  <c r="H69" i="2"/>
  <c r="I69" i="2"/>
  <c r="J69" i="2"/>
  <c r="K69" i="2"/>
  <c r="L69" i="2"/>
  <c r="M69" i="2"/>
  <c r="B70" i="2"/>
  <c r="C70" i="2"/>
  <c r="D70" i="2"/>
  <c r="E70" i="2"/>
  <c r="F70" i="2"/>
  <c r="G70" i="2"/>
  <c r="H70" i="2"/>
  <c r="I70" i="2"/>
  <c r="J70" i="2"/>
  <c r="K70" i="2"/>
  <c r="L70" i="2"/>
  <c r="M70" i="2"/>
  <c r="B71" i="2"/>
  <c r="C71" i="2"/>
  <c r="D71" i="2"/>
  <c r="E71" i="2"/>
  <c r="F71" i="2"/>
  <c r="G71" i="2"/>
  <c r="H71" i="2"/>
  <c r="I71" i="2"/>
  <c r="J71" i="2"/>
  <c r="K71" i="2"/>
  <c r="L71" i="2"/>
  <c r="M71" i="2"/>
  <c r="B72" i="2"/>
  <c r="C72" i="2"/>
  <c r="D72" i="2"/>
  <c r="E72" i="2"/>
  <c r="F72" i="2"/>
  <c r="G72" i="2"/>
  <c r="H72" i="2"/>
  <c r="I72" i="2"/>
  <c r="J72" i="2"/>
  <c r="K72" i="2"/>
  <c r="L72" i="2"/>
  <c r="M72" i="2"/>
  <c r="B73" i="2"/>
  <c r="C73" i="2"/>
  <c r="D73" i="2"/>
  <c r="E73" i="2"/>
  <c r="F73" i="2"/>
  <c r="G73" i="2"/>
  <c r="H73" i="2"/>
  <c r="I73" i="2"/>
  <c r="J73" i="2"/>
  <c r="K73" i="2"/>
  <c r="L73" i="2"/>
  <c r="M73" i="2"/>
  <c r="B74" i="2"/>
  <c r="C74" i="2"/>
  <c r="D74" i="2"/>
  <c r="E74" i="2"/>
  <c r="F74" i="2"/>
  <c r="G74" i="2"/>
  <c r="H74" i="2"/>
  <c r="I74" i="2"/>
  <c r="J74" i="2"/>
  <c r="K74" i="2"/>
  <c r="L74" i="2"/>
  <c r="M74" i="2"/>
  <c r="B75" i="2"/>
  <c r="C75" i="2"/>
  <c r="D75" i="2"/>
  <c r="E75" i="2"/>
  <c r="F75" i="2"/>
  <c r="G75" i="2"/>
  <c r="H75" i="2"/>
  <c r="I75" i="2"/>
  <c r="J75" i="2"/>
  <c r="K75" i="2"/>
  <c r="L75" i="2"/>
  <c r="M75" i="2"/>
  <c r="B76" i="2"/>
  <c r="C76" i="2"/>
  <c r="D76" i="2"/>
  <c r="E76" i="2"/>
  <c r="F76" i="2"/>
  <c r="G76" i="2"/>
  <c r="H76" i="2"/>
  <c r="I76" i="2"/>
  <c r="J76" i="2"/>
  <c r="K76" i="2"/>
  <c r="L76" i="2"/>
  <c r="M76" i="2"/>
  <c r="B77" i="2"/>
  <c r="C77" i="2"/>
  <c r="D77" i="2"/>
  <c r="E77" i="2"/>
  <c r="F77" i="2"/>
  <c r="G77" i="2"/>
  <c r="H77" i="2"/>
  <c r="I77" i="2"/>
  <c r="J77" i="2"/>
  <c r="K77" i="2"/>
  <c r="L77" i="2"/>
  <c r="M77" i="2"/>
  <c r="B78" i="2"/>
  <c r="C78" i="2"/>
  <c r="D78" i="2"/>
  <c r="E78" i="2"/>
  <c r="F78" i="2"/>
  <c r="G78" i="2"/>
  <c r="H78" i="2"/>
  <c r="I78" i="2"/>
  <c r="J78" i="2"/>
  <c r="K78" i="2"/>
  <c r="L78" i="2"/>
  <c r="M78" i="2"/>
  <c r="B79" i="2"/>
  <c r="C79" i="2"/>
  <c r="D79" i="2"/>
  <c r="E79" i="2"/>
  <c r="F79" i="2"/>
  <c r="G79" i="2"/>
  <c r="H79" i="2"/>
  <c r="I79" i="2"/>
  <c r="J79" i="2"/>
  <c r="K79" i="2"/>
  <c r="L79" i="2"/>
  <c r="M79" i="2"/>
  <c r="B80" i="2"/>
  <c r="C80" i="2"/>
  <c r="D80" i="2"/>
  <c r="E80" i="2"/>
  <c r="F80" i="2"/>
  <c r="G80" i="2"/>
  <c r="H80" i="2"/>
  <c r="I80" i="2"/>
  <c r="J80" i="2"/>
  <c r="K80" i="2"/>
  <c r="L80" i="2"/>
  <c r="M80" i="2"/>
  <c r="B81" i="2"/>
  <c r="C81" i="2"/>
  <c r="D81" i="2"/>
  <c r="E81" i="2"/>
  <c r="F81" i="2"/>
  <c r="G81" i="2"/>
  <c r="H81" i="2"/>
  <c r="I81" i="2"/>
  <c r="J81" i="2"/>
  <c r="K81" i="2"/>
  <c r="L81" i="2"/>
  <c r="M81" i="2"/>
  <c r="B82" i="2"/>
  <c r="C82" i="2"/>
  <c r="D82" i="2"/>
  <c r="E82" i="2"/>
  <c r="F82" i="2"/>
  <c r="G82" i="2"/>
  <c r="H82" i="2"/>
  <c r="I82" i="2"/>
  <c r="J82" i="2"/>
  <c r="K82" i="2"/>
  <c r="L82" i="2"/>
  <c r="M82" i="2"/>
  <c r="B83" i="2"/>
  <c r="C83" i="2"/>
  <c r="D83" i="2"/>
  <c r="E83" i="2"/>
  <c r="F83" i="2"/>
  <c r="G83" i="2"/>
  <c r="H83" i="2"/>
  <c r="I83" i="2"/>
  <c r="J83" i="2"/>
  <c r="K83" i="2"/>
  <c r="L83" i="2"/>
  <c r="M83" i="2"/>
  <c r="B84" i="2"/>
  <c r="C84" i="2"/>
  <c r="D84" i="2"/>
  <c r="E84" i="2"/>
  <c r="F84" i="2"/>
  <c r="G84" i="2"/>
  <c r="H84" i="2"/>
  <c r="I84" i="2"/>
  <c r="J84" i="2"/>
  <c r="K84" i="2"/>
  <c r="L84" i="2"/>
  <c r="M84" i="2"/>
  <c r="B85" i="2"/>
  <c r="C85" i="2"/>
  <c r="D85" i="2"/>
  <c r="E85" i="2"/>
  <c r="F85" i="2"/>
  <c r="G85" i="2"/>
  <c r="H85" i="2"/>
  <c r="I85" i="2"/>
  <c r="J85" i="2"/>
  <c r="K85" i="2"/>
  <c r="L85" i="2"/>
  <c r="M85" i="2"/>
  <c r="B86" i="2"/>
  <c r="C86" i="2"/>
  <c r="D86" i="2"/>
  <c r="E86" i="2"/>
  <c r="F86" i="2"/>
  <c r="G86" i="2"/>
  <c r="H86" i="2"/>
  <c r="I86" i="2"/>
  <c r="J86" i="2"/>
  <c r="K86" i="2"/>
  <c r="L86" i="2"/>
  <c r="M86" i="2"/>
  <c r="B87" i="2"/>
  <c r="C87" i="2"/>
  <c r="D87" i="2"/>
  <c r="E87" i="2"/>
  <c r="F87" i="2"/>
  <c r="G87" i="2"/>
  <c r="H87" i="2"/>
  <c r="I87" i="2"/>
  <c r="J87" i="2"/>
  <c r="K87" i="2"/>
  <c r="L87" i="2"/>
  <c r="M87" i="2"/>
  <c r="B88" i="2"/>
  <c r="C88" i="2"/>
  <c r="D88" i="2"/>
  <c r="E88" i="2"/>
  <c r="F88" i="2"/>
  <c r="G88" i="2"/>
  <c r="H88" i="2"/>
  <c r="I88" i="2"/>
  <c r="J88" i="2"/>
  <c r="K88" i="2"/>
  <c r="L88" i="2"/>
  <c r="M88" i="2"/>
  <c r="B89" i="2"/>
  <c r="C89" i="2"/>
  <c r="D89" i="2"/>
  <c r="E89" i="2"/>
  <c r="F89" i="2"/>
  <c r="G89" i="2"/>
  <c r="H89" i="2"/>
  <c r="I89" i="2"/>
  <c r="J89" i="2"/>
  <c r="K89" i="2"/>
  <c r="L89" i="2"/>
  <c r="M89" i="2"/>
  <c r="B90" i="2"/>
  <c r="C90" i="2"/>
  <c r="D90" i="2"/>
  <c r="E90" i="2"/>
  <c r="F90" i="2"/>
  <c r="G90" i="2"/>
  <c r="H90" i="2"/>
  <c r="I90" i="2"/>
  <c r="J90" i="2"/>
  <c r="K90" i="2"/>
  <c r="L90" i="2"/>
  <c r="M90" i="2"/>
  <c r="O4" i="2" l="1"/>
  <c r="P4" i="2"/>
  <c r="Q4" i="2"/>
  <c r="R4" i="2"/>
  <c r="S4" i="2"/>
  <c r="T4" i="2"/>
  <c r="U4" i="2"/>
  <c r="V4" i="2"/>
  <c r="W4" i="2"/>
  <c r="X4" i="2"/>
  <c r="Y4" i="2"/>
  <c r="AA4" i="2"/>
  <c r="AB4" i="2"/>
  <c r="AC4" i="2"/>
  <c r="AD4" i="2"/>
  <c r="AE4" i="2"/>
  <c r="AF4" i="2"/>
  <c r="AG4" i="2"/>
  <c r="AH4" i="2"/>
  <c r="AI4" i="2"/>
  <c r="AJ4" i="2"/>
  <c r="AK4" i="2"/>
  <c r="AL4" i="2"/>
  <c r="AM4" i="2"/>
  <c r="AN4" i="2"/>
  <c r="AO4" i="2"/>
  <c r="AP4" i="2"/>
  <c r="AQ4" i="2"/>
  <c r="AR4" i="2"/>
  <c r="AS4" i="2"/>
  <c r="AT4" i="2"/>
  <c r="AU4" i="2"/>
  <c r="AZ4" i="2"/>
  <c r="BA4" i="2"/>
  <c r="BB4" i="2"/>
  <c r="BC4" i="2"/>
  <c r="BD4" i="2"/>
  <c r="BE4" i="2"/>
  <c r="BF4" i="2"/>
  <c r="BG4" i="2"/>
  <c r="O5" i="2"/>
  <c r="P5" i="2"/>
  <c r="Q5" i="2"/>
  <c r="R5" i="2"/>
  <c r="S5" i="2"/>
  <c r="T5" i="2"/>
  <c r="U5" i="2"/>
  <c r="V5" i="2"/>
  <c r="W5" i="2"/>
  <c r="X5" i="2"/>
  <c r="Y5" i="2"/>
  <c r="AA5" i="2"/>
  <c r="AB5" i="2"/>
  <c r="AC5" i="2"/>
  <c r="AD5" i="2"/>
  <c r="AE5" i="2"/>
  <c r="AF5" i="2"/>
  <c r="AG5" i="2"/>
  <c r="AH5" i="2"/>
  <c r="AI5" i="2"/>
  <c r="AJ5" i="2"/>
  <c r="AK5" i="2"/>
  <c r="AL5" i="2"/>
  <c r="AM5" i="2"/>
  <c r="AN5" i="2"/>
  <c r="AO5" i="2"/>
  <c r="AP5" i="2"/>
  <c r="AQ5" i="2"/>
  <c r="AR5" i="2"/>
  <c r="AS5" i="2"/>
  <c r="AT5" i="2"/>
  <c r="AU5" i="2"/>
  <c r="AZ5" i="2"/>
  <c r="BA5" i="2"/>
  <c r="BB5" i="2"/>
  <c r="BC5" i="2"/>
  <c r="BD5" i="2"/>
  <c r="BE5" i="2"/>
  <c r="BF5" i="2"/>
  <c r="BG5" i="2"/>
  <c r="O6" i="2"/>
  <c r="P6" i="2"/>
  <c r="Q6" i="2"/>
  <c r="R6" i="2"/>
  <c r="S6" i="2"/>
  <c r="T6" i="2"/>
  <c r="U6" i="2"/>
  <c r="V6" i="2"/>
  <c r="W6" i="2"/>
  <c r="X6" i="2"/>
  <c r="Y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AN6" i="2"/>
  <c r="AO6" i="2"/>
  <c r="AP6" i="2"/>
  <c r="AQ6" i="2"/>
  <c r="AR6" i="2"/>
  <c r="AS6" i="2"/>
  <c r="AT6" i="2"/>
  <c r="AU6" i="2"/>
  <c r="AZ6" i="2"/>
  <c r="BA6" i="2"/>
  <c r="BB6" i="2"/>
  <c r="BC6" i="2"/>
  <c r="BD6" i="2"/>
  <c r="BE6" i="2"/>
  <c r="BF6" i="2"/>
  <c r="BG6" i="2"/>
  <c r="O7" i="2"/>
  <c r="P7" i="2"/>
  <c r="Q7" i="2"/>
  <c r="R7" i="2"/>
  <c r="S7" i="2"/>
  <c r="T7" i="2"/>
  <c r="U7" i="2"/>
  <c r="V7" i="2"/>
  <c r="W7" i="2"/>
  <c r="X7" i="2"/>
  <c r="Y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O7" i="2"/>
  <c r="AP7" i="2"/>
  <c r="AQ7" i="2"/>
  <c r="AR7" i="2"/>
  <c r="AS7" i="2"/>
  <c r="AT7" i="2"/>
  <c r="AU7" i="2"/>
  <c r="AZ7" i="2"/>
  <c r="BA7" i="2"/>
  <c r="BB7" i="2"/>
  <c r="BC7" i="2"/>
  <c r="BD7" i="2"/>
  <c r="BE7" i="2"/>
  <c r="BF7" i="2"/>
  <c r="BG7" i="2"/>
  <c r="O8" i="2"/>
  <c r="P8" i="2"/>
  <c r="Q8" i="2"/>
  <c r="R8" i="2"/>
  <c r="S8" i="2"/>
  <c r="T8" i="2"/>
  <c r="U8" i="2"/>
  <c r="V8" i="2"/>
  <c r="W8" i="2"/>
  <c r="X8" i="2"/>
  <c r="Y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AR8" i="2"/>
  <c r="AS8" i="2"/>
  <c r="AT8" i="2"/>
  <c r="AU8" i="2"/>
  <c r="AZ8" i="2"/>
  <c r="BA8" i="2"/>
  <c r="BB8" i="2"/>
  <c r="BC8" i="2"/>
  <c r="BD8" i="2"/>
  <c r="BE8" i="2"/>
  <c r="BF8" i="2"/>
  <c r="BG8" i="2"/>
  <c r="O9" i="2"/>
  <c r="P9" i="2"/>
  <c r="Q9" i="2"/>
  <c r="R9" i="2"/>
  <c r="S9" i="2"/>
  <c r="T9" i="2"/>
  <c r="U9" i="2"/>
  <c r="V9" i="2"/>
  <c r="W9" i="2"/>
  <c r="X9" i="2"/>
  <c r="Y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S9" i="2"/>
  <c r="AT9" i="2"/>
  <c r="AU9" i="2"/>
  <c r="AZ9" i="2"/>
  <c r="BA9" i="2"/>
  <c r="BB9" i="2"/>
  <c r="BC9" i="2"/>
  <c r="BD9" i="2"/>
  <c r="BE9" i="2"/>
  <c r="BF9" i="2"/>
  <c r="BG9" i="2"/>
  <c r="O10" i="2"/>
  <c r="P10" i="2"/>
  <c r="Q10" i="2"/>
  <c r="R10" i="2"/>
  <c r="S10" i="2"/>
  <c r="T10" i="2"/>
  <c r="U10" i="2"/>
  <c r="V10" i="2"/>
  <c r="W10" i="2"/>
  <c r="X10" i="2"/>
  <c r="Y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AN10" i="2"/>
  <c r="AO10" i="2"/>
  <c r="AP10" i="2"/>
  <c r="AQ10" i="2"/>
  <c r="AR10" i="2"/>
  <c r="AS10" i="2"/>
  <c r="AT10" i="2"/>
  <c r="AU10" i="2"/>
  <c r="AZ10" i="2"/>
  <c r="BA10" i="2"/>
  <c r="BB10" i="2"/>
  <c r="BC10" i="2"/>
  <c r="BD10" i="2"/>
  <c r="BE10" i="2"/>
  <c r="BF10" i="2"/>
  <c r="BG10" i="2"/>
  <c r="O11" i="2"/>
  <c r="P11" i="2"/>
  <c r="Q11" i="2"/>
  <c r="R11" i="2"/>
  <c r="S11" i="2"/>
  <c r="T11" i="2"/>
  <c r="U11" i="2"/>
  <c r="V11" i="2"/>
  <c r="W11" i="2"/>
  <c r="X11" i="2"/>
  <c r="Y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AQ11" i="2"/>
  <c r="AR11" i="2"/>
  <c r="AS11" i="2"/>
  <c r="AT11" i="2"/>
  <c r="AU11" i="2"/>
  <c r="AZ11" i="2"/>
  <c r="BA11" i="2"/>
  <c r="BB11" i="2"/>
  <c r="BC11" i="2"/>
  <c r="BD11" i="2"/>
  <c r="BE11" i="2"/>
  <c r="BF11" i="2"/>
  <c r="BG11" i="2"/>
  <c r="O12" i="2"/>
  <c r="P12" i="2"/>
  <c r="Q12" i="2"/>
  <c r="R12" i="2"/>
  <c r="S12" i="2"/>
  <c r="T12" i="2"/>
  <c r="U12" i="2"/>
  <c r="V12" i="2"/>
  <c r="W12" i="2"/>
  <c r="X12" i="2"/>
  <c r="Y12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N12" i="2"/>
  <c r="AO12" i="2"/>
  <c r="AP12" i="2"/>
  <c r="AQ12" i="2"/>
  <c r="AR12" i="2"/>
  <c r="AS12" i="2"/>
  <c r="AT12" i="2"/>
  <c r="AU12" i="2"/>
  <c r="AZ12" i="2"/>
  <c r="BA12" i="2"/>
  <c r="BB12" i="2"/>
  <c r="BC12" i="2"/>
  <c r="BD12" i="2"/>
  <c r="BE12" i="2"/>
  <c r="BF12" i="2"/>
  <c r="BG12" i="2"/>
  <c r="O13" i="2"/>
  <c r="P13" i="2"/>
  <c r="Q13" i="2"/>
  <c r="R13" i="2"/>
  <c r="S13" i="2"/>
  <c r="T13" i="2"/>
  <c r="U13" i="2"/>
  <c r="V13" i="2"/>
  <c r="W13" i="2"/>
  <c r="X13" i="2"/>
  <c r="Y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Z13" i="2"/>
  <c r="BA13" i="2"/>
  <c r="BB13" i="2"/>
  <c r="BC13" i="2"/>
  <c r="BD13" i="2"/>
  <c r="BE13" i="2"/>
  <c r="BF13" i="2"/>
  <c r="BG13" i="2"/>
  <c r="O14" i="2"/>
  <c r="P14" i="2"/>
  <c r="Q14" i="2"/>
  <c r="R14" i="2"/>
  <c r="S14" i="2"/>
  <c r="T14" i="2"/>
  <c r="U14" i="2"/>
  <c r="V14" i="2"/>
  <c r="W14" i="2"/>
  <c r="X14" i="2"/>
  <c r="Y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S14" i="2"/>
  <c r="AT14" i="2"/>
  <c r="AU14" i="2"/>
  <c r="AZ14" i="2"/>
  <c r="BA14" i="2"/>
  <c r="BB14" i="2"/>
  <c r="BC14" i="2"/>
  <c r="BD14" i="2"/>
  <c r="BE14" i="2"/>
  <c r="BF14" i="2"/>
  <c r="BG14" i="2"/>
  <c r="O15" i="2"/>
  <c r="P15" i="2"/>
  <c r="Q15" i="2"/>
  <c r="R15" i="2"/>
  <c r="S15" i="2"/>
  <c r="T15" i="2"/>
  <c r="U15" i="2"/>
  <c r="V15" i="2"/>
  <c r="W15" i="2"/>
  <c r="X15" i="2"/>
  <c r="Y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AP15" i="2"/>
  <c r="AQ15" i="2"/>
  <c r="AR15" i="2"/>
  <c r="AS15" i="2"/>
  <c r="AT15" i="2"/>
  <c r="AU15" i="2"/>
  <c r="AZ15" i="2"/>
  <c r="BA15" i="2"/>
  <c r="BB15" i="2"/>
  <c r="BC15" i="2"/>
  <c r="BD15" i="2"/>
  <c r="BE15" i="2"/>
  <c r="BF15" i="2"/>
  <c r="BG15" i="2"/>
  <c r="O16" i="2"/>
  <c r="P16" i="2"/>
  <c r="Q16" i="2"/>
  <c r="R16" i="2"/>
  <c r="S16" i="2"/>
  <c r="T16" i="2"/>
  <c r="U16" i="2"/>
  <c r="V16" i="2"/>
  <c r="W16" i="2"/>
  <c r="X16" i="2"/>
  <c r="Y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AQ16" i="2"/>
  <c r="AR16" i="2"/>
  <c r="AS16" i="2"/>
  <c r="AT16" i="2"/>
  <c r="AU16" i="2"/>
  <c r="AZ16" i="2"/>
  <c r="BA16" i="2"/>
  <c r="BB16" i="2"/>
  <c r="BC16" i="2"/>
  <c r="BD16" i="2"/>
  <c r="BE16" i="2"/>
  <c r="BF16" i="2"/>
  <c r="BG16" i="2"/>
  <c r="O17" i="2"/>
  <c r="P17" i="2"/>
  <c r="Q17" i="2"/>
  <c r="R17" i="2"/>
  <c r="S17" i="2"/>
  <c r="T17" i="2"/>
  <c r="U17" i="2"/>
  <c r="V17" i="2"/>
  <c r="W17" i="2"/>
  <c r="X17" i="2"/>
  <c r="Y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AS17" i="2"/>
  <c r="AT17" i="2"/>
  <c r="AU17" i="2"/>
  <c r="AZ17" i="2"/>
  <c r="BA17" i="2"/>
  <c r="BB17" i="2"/>
  <c r="BC17" i="2"/>
  <c r="BD17" i="2"/>
  <c r="BE17" i="2"/>
  <c r="BF17" i="2"/>
  <c r="BG17" i="2"/>
  <c r="O18" i="2"/>
  <c r="P18" i="2"/>
  <c r="Q18" i="2"/>
  <c r="R18" i="2"/>
  <c r="S18" i="2"/>
  <c r="T18" i="2"/>
  <c r="U18" i="2"/>
  <c r="V18" i="2"/>
  <c r="W18" i="2"/>
  <c r="X18" i="2"/>
  <c r="Y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18" i="2"/>
  <c r="AT18" i="2"/>
  <c r="AU18" i="2"/>
  <c r="AZ18" i="2"/>
  <c r="BA18" i="2"/>
  <c r="BB18" i="2"/>
  <c r="BC18" i="2"/>
  <c r="BD18" i="2"/>
  <c r="BE18" i="2"/>
  <c r="BF18" i="2"/>
  <c r="BG18" i="2"/>
  <c r="O19" i="2"/>
  <c r="P19" i="2"/>
  <c r="Q19" i="2"/>
  <c r="R19" i="2"/>
  <c r="S19" i="2"/>
  <c r="T19" i="2"/>
  <c r="U19" i="2"/>
  <c r="V19" i="2"/>
  <c r="W19" i="2"/>
  <c r="X19" i="2"/>
  <c r="Y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S19" i="2"/>
  <c r="AT19" i="2"/>
  <c r="AU19" i="2"/>
  <c r="AZ19" i="2"/>
  <c r="BA19" i="2"/>
  <c r="BB19" i="2"/>
  <c r="BC19" i="2"/>
  <c r="BD19" i="2"/>
  <c r="BE19" i="2"/>
  <c r="BF19" i="2"/>
  <c r="BG19" i="2"/>
  <c r="O20" i="2"/>
  <c r="P20" i="2"/>
  <c r="Q20" i="2"/>
  <c r="R20" i="2"/>
  <c r="S20" i="2"/>
  <c r="T20" i="2"/>
  <c r="U20" i="2"/>
  <c r="V20" i="2"/>
  <c r="W20" i="2"/>
  <c r="X20" i="2"/>
  <c r="Y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AN20" i="2"/>
  <c r="AO20" i="2"/>
  <c r="AP20" i="2"/>
  <c r="AQ20" i="2"/>
  <c r="AR20" i="2"/>
  <c r="AS20" i="2"/>
  <c r="AT20" i="2"/>
  <c r="AU20" i="2"/>
  <c r="AZ20" i="2"/>
  <c r="BA20" i="2"/>
  <c r="BB20" i="2"/>
  <c r="BC20" i="2"/>
  <c r="BD20" i="2"/>
  <c r="BE20" i="2"/>
  <c r="BF20" i="2"/>
  <c r="BG20" i="2"/>
  <c r="O21" i="2"/>
  <c r="P21" i="2"/>
  <c r="Q21" i="2"/>
  <c r="R21" i="2"/>
  <c r="S21" i="2"/>
  <c r="T21" i="2"/>
  <c r="U21" i="2"/>
  <c r="V21" i="2"/>
  <c r="W21" i="2"/>
  <c r="X21" i="2"/>
  <c r="Y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AR21" i="2"/>
  <c r="AS21" i="2"/>
  <c r="AT21" i="2"/>
  <c r="AU21" i="2"/>
  <c r="AZ21" i="2"/>
  <c r="BA21" i="2"/>
  <c r="BB21" i="2"/>
  <c r="BC21" i="2"/>
  <c r="BD21" i="2"/>
  <c r="BE21" i="2"/>
  <c r="BF21" i="2"/>
  <c r="BG21" i="2"/>
  <c r="O22" i="2"/>
  <c r="P22" i="2"/>
  <c r="Q22" i="2"/>
  <c r="R22" i="2"/>
  <c r="S22" i="2"/>
  <c r="T22" i="2"/>
  <c r="U22" i="2"/>
  <c r="V22" i="2"/>
  <c r="W22" i="2"/>
  <c r="X22" i="2"/>
  <c r="Y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AR22" i="2"/>
  <c r="AS22" i="2"/>
  <c r="AT22" i="2"/>
  <c r="AU22" i="2"/>
  <c r="AZ22" i="2"/>
  <c r="BA22" i="2"/>
  <c r="BB22" i="2"/>
  <c r="BC22" i="2"/>
  <c r="BD22" i="2"/>
  <c r="BE22" i="2"/>
  <c r="BF22" i="2"/>
  <c r="BG22" i="2"/>
  <c r="O23" i="2"/>
  <c r="P23" i="2"/>
  <c r="Q23" i="2"/>
  <c r="R23" i="2"/>
  <c r="S23" i="2"/>
  <c r="T23" i="2"/>
  <c r="U23" i="2"/>
  <c r="V23" i="2"/>
  <c r="W23" i="2"/>
  <c r="X23" i="2"/>
  <c r="Y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R23" i="2"/>
  <c r="AS23" i="2"/>
  <c r="AT23" i="2"/>
  <c r="AU23" i="2"/>
  <c r="AZ23" i="2"/>
  <c r="BA23" i="2"/>
  <c r="BB23" i="2"/>
  <c r="BC23" i="2"/>
  <c r="BD23" i="2"/>
  <c r="BE23" i="2"/>
  <c r="BF23" i="2"/>
  <c r="BG23" i="2"/>
  <c r="O24" i="2"/>
  <c r="P24" i="2"/>
  <c r="Q24" i="2"/>
  <c r="R24" i="2"/>
  <c r="S24" i="2"/>
  <c r="T24" i="2"/>
  <c r="U24" i="2"/>
  <c r="V24" i="2"/>
  <c r="W24" i="2"/>
  <c r="X24" i="2"/>
  <c r="Y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AR24" i="2"/>
  <c r="AS24" i="2"/>
  <c r="AT24" i="2"/>
  <c r="AU24" i="2"/>
  <c r="AZ24" i="2"/>
  <c r="BA24" i="2"/>
  <c r="BB24" i="2"/>
  <c r="BC24" i="2"/>
  <c r="BD24" i="2"/>
  <c r="BE24" i="2"/>
  <c r="BF24" i="2"/>
  <c r="BG24" i="2"/>
  <c r="O25" i="2"/>
  <c r="P25" i="2"/>
  <c r="Q25" i="2"/>
  <c r="R25" i="2"/>
  <c r="S25" i="2"/>
  <c r="T25" i="2"/>
  <c r="U25" i="2"/>
  <c r="V25" i="2"/>
  <c r="W25" i="2"/>
  <c r="X25" i="2"/>
  <c r="Y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5" i="2"/>
  <c r="AT25" i="2"/>
  <c r="AU25" i="2"/>
  <c r="AZ25" i="2"/>
  <c r="BA25" i="2"/>
  <c r="BB25" i="2"/>
  <c r="BC25" i="2"/>
  <c r="BD25" i="2"/>
  <c r="BE25" i="2"/>
  <c r="BF25" i="2"/>
  <c r="BG25" i="2"/>
  <c r="O26" i="2"/>
  <c r="P26" i="2"/>
  <c r="Q26" i="2"/>
  <c r="R26" i="2"/>
  <c r="S26" i="2"/>
  <c r="T26" i="2"/>
  <c r="U26" i="2"/>
  <c r="V26" i="2"/>
  <c r="W26" i="2"/>
  <c r="X26" i="2"/>
  <c r="Y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Q26" i="2"/>
  <c r="AR26" i="2"/>
  <c r="AS26" i="2"/>
  <c r="AT26" i="2"/>
  <c r="AU26" i="2"/>
  <c r="AZ26" i="2"/>
  <c r="BA26" i="2"/>
  <c r="BB26" i="2"/>
  <c r="BC26" i="2"/>
  <c r="BD26" i="2"/>
  <c r="BE26" i="2"/>
  <c r="BF26" i="2"/>
  <c r="BG26" i="2"/>
  <c r="O27" i="2"/>
  <c r="P27" i="2"/>
  <c r="Q27" i="2"/>
  <c r="R27" i="2"/>
  <c r="S27" i="2"/>
  <c r="T27" i="2"/>
  <c r="U27" i="2"/>
  <c r="V27" i="2"/>
  <c r="W27" i="2"/>
  <c r="X27" i="2"/>
  <c r="Y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AQ27" i="2"/>
  <c r="AR27" i="2"/>
  <c r="AS27" i="2"/>
  <c r="AT27" i="2"/>
  <c r="AU27" i="2"/>
  <c r="AZ27" i="2"/>
  <c r="BA27" i="2"/>
  <c r="BB27" i="2"/>
  <c r="BC27" i="2"/>
  <c r="BD27" i="2"/>
  <c r="BE27" i="2"/>
  <c r="BF27" i="2"/>
  <c r="BG27" i="2"/>
  <c r="O28" i="2"/>
  <c r="P28" i="2"/>
  <c r="Q28" i="2"/>
  <c r="R28" i="2"/>
  <c r="S28" i="2"/>
  <c r="T28" i="2"/>
  <c r="U28" i="2"/>
  <c r="V28" i="2"/>
  <c r="W28" i="2"/>
  <c r="X28" i="2"/>
  <c r="Y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AR28" i="2"/>
  <c r="AS28" i="2"/>
  <c r="AT28" i="2"/>
  <c r="AU28" i="2"/>
  <c r="AZ28" i="2"/>
  <c r="BA28" i="2"/>
  <c r="BB28" i="2"/>
  <c r="BC28" i="2"/>
  <c r="BD28" i="2"/>
  <c r="BE28" i="2"/>
  <c r="BF28" i="2"/>
  <c r="BG28" i="2"/>
  <c r="O29" i="2"/>
  <c r="P29" i="2"/>
  <c r="Q29" i="2"/>
  <c r="R29" i="2"/>
  <c r="S29" i="2"/>
  <c r="T29" i="2"/>
  <c r="U29" i="2"/>
  <c r="V29" i="2"/>
  <c r="W29" i="2"/>
  <c r="X29" i="2"/>
  <c r="Y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Q29" i="2"/>
  <c r="AR29" i="2"/>
  <c r="AS29" i="2"/>
  <c r="AT29" i="2"/>
  <c r="AU29" i="2"/>
  <c r="AZ29" i="2"/>
  <c r="BA29" i="2"/>
  <c r="BB29" i="2"/>
  <c r="BC29" i="2"/>
  <c r="BD29" i="2"/>
  <c r="BE29" i="2"/>
  <c r="BF29" i="2"/>
  <c r="BG29" i="2"/>
  <c r="O30" i="2"/>
  <c r="P30" i="2"/>
  <c r="Q30" i="2"/>
  <c r="R30" i="2"/>
  <c r="S30" i="2"/>
  <c r="T30" i="2"/>
  <c r="U30" i="2"/>
  <c r="V30" i="2"/>
  <c r="W30" i="2"/>
  <c r="X30" i="2"/>
  <c r="Y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AZ30" i="2"/>
  <c r="BA30" i="2"/>
  <c r="BB30" i="2"/>
  <c r="BC30" i="2"/>
  <c r="BD30" i="2"/>
  <c r="BE30" i="2"/>
  <c r="BF30" i="2"/>
  <c r="BG30" i="2"/>
  <c r="O31" i="2"/>
  <c r="P31" i="2"/>
  <c r="Q31" i="2"/>
  <c r="R31" i="2"/>
  <c r="S31" i="2"/>
  <c r="T31" i="2"/>
  <c r="U31" i="2"/>
  <c r="V31" i="2"/>
  <c r="W31" i="2"/>
  <c r="X31" i="2"/>
  <c r="Y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AM31" i="2"/>
  <c r="AN31" i="2"/>
  <c r="AO31" i="2"/>
  <c r="AP31" i="2"/>
  <c r="AQ31" i="2"/>
  <c r="AR31" i="2"/>
  <c r="AS31" i="2"/>
  <c r="AT31" i="2"/>
  <c r="AU31" i="2"/>
  <c r="AZ31" i="2"/>
  <c r="BA31" i="2"/>
  <c r="BB31" i="2"/>
  <c r="BC31" i="2"/>
  <c r="BD31" i="2"/>
  <c r="BE31" i="2"/>
  <c r="BF31" i="2"/>
  <c r="BG31" i="2"/>
  <c r="O32" i="2"/>
  <c r="P32" i="2"/>
  <c r="Q32" i="2"/>
  <c r="R32" i="2"/>
  <c r="S32" i="2"/>
  <c r="T32" i="2"/>
  <c r="U32" i="2"/>
  <c r="V32" i="2"/>
  <c r="W32" i="2"/>
  <c r="X32" i="2"/>
  <c r="Y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2" i="2"/>
  <c r="AT32" i="2"/>
  <c r="AU32" i="2"/>
  <c r="AZ32" i="2"/>
  <c r="BA32" i="2"/>
  <c r="BB32" i="2"/>
  <c r="BC32" i="2"/>
  <c r="BD32" i="2"/>
  <c r="BE32" i="2"/>
  <c r="BF32" i="2"/>
  <c r="BG32" i="2"/>
  <c r="O33" i="2"/>
  <c r="P33" i="2"/>
  <c r="Q33" i="2"/>
  <c r="R33" i="2"/>
  <c r="S33" i="2"/>
  <c r="T33" i="2"/>
  <c r="U33" i="2"/>
  <c r="V33" i="2"/>
  <c r="W33" i="2"/>
  <c r="X33" i="2"/>
  <c r="Y33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Q33" i="2"/>
  <c r="AR33" i="2"/>
  <c r="AS33" i="2"/>
  <c r="AT33" i="2"/>
  <c r="AU33" i="2"/>
  <c r="AZ33" i="2"/>
  <c r="BA33" i="2"/>
  <c r="BB33" i="2"/>
  <c r="BC33" i="2"/>
  <c r="BD33" i="2"/>
  <c r="BE33" i="2"/>
  <c r="BF33" i="2"/>
  <c r="BG33" i="2"/>
  <c r="O34" i="2"/>
  <c r="P34" i="2"/>
  <c r="Q34" i="2"/>
  <c r="R34" i="2"/>
  <c r="S34" i="2"/>
  <c r="T34" i="2"/>
  <c r="U34" i="2"/>
  <c r="V34" i="2"/>
  <c r="W34" i="2"/>
  <c r="X34" i="2"/>
  <c r="Y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Q34" i="2"/>
  <c r="AR34" i="2"/>
  <c r="AS34" i="2"/>
  <c r="AT34" i="2"/>
  <c r="AU34" i="2"/>
  <c r="AZ34" i="2"/>
  <c r="BA34" i="2"/>
  <c r="BB34" i="2"/>
  <c r="BC34" i="2"/>
  <c r="BD34" i="2"/>
  <c r="BE34" i="2"/>
  <c r="BF34" i="2"/>
  <c r="BG34" i="2"/>
  <c r="O35" i="2"/>
  <c r="P35" i="2"/>
  <c r="Q35" i="2"/>
  <c r="R35" i="2"/>
  <c r="S35" i="2"/>
  <c r="T35" i="2"/>
  <c r="U35" i="2"/>
  <c r="V35" i="2"/>
  <c r="W35" i="2"/>
  <c r="X35" i="2"/>
  <c r="Y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AT35" i="2"/>
  <c r="AU35" i="2"/>
  <c r="AZ35" i="2"/>
  <c r="BA35" i="2"/>
  <c r="BB35" i="2"/>
  <c r="BC35" i="2"/>
  <c r="BD35" i="2"/>
  <c r="BE35" i="2"/>
  <c r="BF35" i="2"/>
  <c r="BG35" i="2"/>
  <c r="O36" i="2"/>
  <c r="P36" i="2"/>
  <c r="Q36" i="2"/>
  <c r="R36" i="2"/>
  <c r="S36" i="2"/>
  <c r="T36" i="2"/>
  <c r="U36" i="2"/>
  <c r="V36" i="2"/>
  <c r="W36" i="2"/>
  <c r="X36" i="2"/>
  <c r="Y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M36" i="2"/>
  <c r="AN36" i="2"/>
  <c r="AO36" i="2"/>
  <c r="AP36" i="2"/>
  <c r="AQ36" i="2"/>
  <c r="AR36" i="2"/>
  <c r="AS36" i="2"/>
  <c r="AT36" i="2"/>
  <c r="AU36" i="2"/>
  <c r="AZ36" i="2"/>
  <c r="BA36" i="2"/>
  <c r="BB36" i="2"/>
  <c r="BC36" i="2"/>
  <c r="BD36" i="2"/>
  <c r="BE36" i="2"/>
  <c r="BF36" i="2"/>
  <c r="BG36" i="2"/>
  <c r="O37" i="2"/>
  <c r="P37" i="2"/>
  <c r="Q37" i="2"/>
  <c r="R37" i="2"/>
  <c r="S37" i="2"/>
  <c r="T37" i="2"/>
  <c r="U37" i="2"/>
  <c r="V37" i="2"/>
  <c r="W37" i="2"/>
  <c r="X37" i="2"/>
  <c r="Y37" i="2"/>
  <c r="AA37" i="2"/>
  <c r="AB37" i="2"/>
  <c r="AC37" i="2"/>
  <c r="AD37" i="2"/>
  <c r="AE37" i="2"/>
  <c r="AF37" i="2"/>
  <c r="AG37" i="2"/>
  <c r="AH37" i="2"/>
  <c r="AI37" i="2"/>
  <c r="AJ37" i="2"/>
  <c r="AK37" i="2"/>
  <c r="AL37" i="2"/>
  <c r="AM37" i="2"/>
  <c r="AN37" i="2"/>
  <c r="AO37" i="2"/>
  <c r="AP37" i="2"/>
  <c r="AQ37" i="2"/>
  <c r="AR37" i="2"/>
  <c r="AS37" i="2"/>
  <c r="AT37" i="2"/>
  <c r="AU37" i="2"/>
  <c r="AZ37" i="2"/>
  <c r="BA37" i="2"/>
  <c r="BB37" i="2"/>
  <c r="BC37" i="2"/>
  <c r="BD37" i="2"/>
  <c r="BE37" i="2"/>
  <c r="BF37" i="2"/>
  <c r="BG37" i="2"/>
  <c r="O38" i="2"/>
  <c r="P38" i="2"/>
  <c r="Q38" i="2"/>
  <c r="R38" i="2"/>
  <c r="S38" i="2"/>
  <c r="T38" i="2"/>
  <c r="U38" i="2"/>
  <c r="V38" i="2"/>
  <c r="W38" i="2"/>
  <c r="X38" i="2"/>
  <c r="Y38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AM38" i="2"/>
  <c r="AN38" i="2"/>
  <c r="AO38" i="2"/>
  <c r="AP38" i="2"/>
  <c r="AQ38" i="2"/>
  <c r="AR38" i="2"/>
  <c r="AS38" i="2"/>
  <c r="AT38" i="2"/>
  <c r="AU38" i="2"/>
  <c r="AZ38" i="2"/>
  <c r="BA38" i="2"/>
  <c r="BB38" i="2"/>
  <c r="BC38" i="2"/>
  <c r="BD38" i="2"/>
  <c r="BE38" i="2"/>
  <c r="BF38" i="2"/>
  <c r="BG38" i="2"/>
  <c r="O39" i="2"/>
  <c r="P39" i="2"/>
  <c r="Q39" i="2"/>
  <c r="R39" i="2"/>
  <c r="S39" i="2"/>
  <c r="T39" i="2"/>
  <c r="U39" i="2"/>
  <c r="V39" i="2"/>
  <c r="W39" i="2"/>
  <c r="X39" i="2"/>
  <c r="Y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AS39" i="2"/>
  <c r="AT39" i="2"/>
  <c r="AU39" i="2"/>
  <c r="AZ39" i="2"/>
  <c r="BA39" i="2"/>
  <c r="BB39" i="2"/>
  <c r="BC39" i="2"/>
  <c r="BD39" i="2"/>
  <c r="BE39" i="2"/>
  <c r="BF39" i="2"/>
  <c r="BG39" i="2"/>
  <c r="O40" i="2"/>
  <c r="P40" i="2"/>
  <c r="Q40" i="2"/>
  <c r="R40" i="2"/>
  <c r="S40" i="2"/>
  <c r="T40" i="2"/>
  <c r="U40" i="2"/>
  <c r="V40" i="2"/>
  <c r="W40" i="2"/>
  <c r="X40" i="2"/>
  <c r="Y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R40" i="2"/>
  <c r="AS40" i="2"/>
  <c r="AT40" i="2"/>
  <c r="AU40" i="2"/>
  <c r="AZ40" i="2"/>
  <c r="BA40" i="2"/>
  <c r="BB40" i="2"/>
  <c r="BC40" i="2"/>
  <c r="BD40" i="2"/>
  <c r="BE40" i="2"/>
  <c r="BF40" i="2"/>
  <c r="BG40" i="2"/>
  <c r="O41" i="2"/>
  <c r="P41" i="2"/>
  <c r="Q41" i="2"/>
  <c r="R41" i="2"/>
  <c r="S41" i="2"/>
  <c r="T41" i="2"/>
  <c r="U41" i="2"/>
  <c r="V41" i="2"/>
  <c r="W41" i="2"/>
  <c r="X41" i="2"/>
  <c r="Y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AT41" i="2"/>
  <c r="AU41" i="2"/>
  <c r="AZ41" i="2"/>
  <c r="BA41" i="2"/>
  <c r="BB41" i="2"/>
  <c r="BC41" i="2"/>
  <c r="BD41" i="2"/>
  <c r="BE41" i="2"/>
  <c r="BF41" i="2"/>
  <c r="BG41" i="2"/>
  <c r="O42" i="2"/>
  <c r="P42" i="2"/>
  <c r="Q42" i="2"/>
  <c r="R42" i="2"/>
  <c r="S42" i="2"/>
  <c r="T42" i="2"/>
  <c r="U42" i="2"/>
  <c r="V42" i="2"/>
  <c r="W42" i="2"/>
  <c r="X42" i="2"/>
  <c r="Y42" i="2"/>
  <c r="AA42" i="2"/>
  <c r="AB42" i="2"/>
  <c r="AC42" i="2"/>
  <c r="AD42" i="2"/>
  <c r="AE42" i="2"/>
  <c r="AF42" i="2"/>
  <c r="AG42" i="2"/>
  <c r="AH42" i="2"/>
  <c r="AI42" i="2"/>
  <c r="AJ42" i="2"/>
  <c r="AK42" i="2"/>
  <c r="AL42" i="2"/>
  <c r="AM42" i="2"/>
  <c r="AN42" i="2"/>
  <c r="AO42" i="2"/>
  <c r="AP42" i="2"/>
  <c r="AQ42" i="2"/>
  <c r="AR42" i="2"/>
  <c r="AS42" i="2"/>
  <c r="AT42" i="2"/>
  <c r="AU42" i="2"/>
  <c r="AZ42" i="2"/>
  <c r="BA42" i="2"/>
  <c r="BB42" i="2"/>
  <c r="BC42" i="2"/>
  <c r="BD42" i="2"/>
  <c r="BE42" i="2"/>
  <c r="BF42" i="2"/>
  <c r="BG42" i="2"/>
  <c r="O43" i="2"/>
  <c r="P43" i="2"/>
  <c r="Q43" i="2"/>
  <c r="R43" i="2"/>
  <c r="S43" i="2"/>
  <c r="T43" i="2"/>
  <c r="U43" i="2"/>
  <c r="V43" i="2"/>
  <c r="W43" i="2"/>
  <c r="X43" i="2"/>
  <c r="Y43" i="2"/>
  <c r="AA43" i="2"/>
  <c r="AB43" i="2"/>
  <c r="AC43" i="2"/>
  <c r="AD43" i="2"/>
  <c r="AE43" i="2"/>
  <c r="AF43" i="2"/>
  <c r="AG43" i="2"/>
  <c r="AH43" i="2"/>
  <c r="AI43" i="2"/>
  <c r="AJ43" i="2"/>
  <c r="AK43" i="2"/>
  <c r="AL43" i="2"/>
  <c r="AM43" i="2"/>
  <c r="AN43" i="2"/>
  <c r="AO43" i="2"/>
  <c r="AP43" i="2"/>
  <c r="AQ43" i="2"/>
  <c r="AR43" i="2"/>
  <c r="AS43" i="2"/>
  <c r="AT43" i="2"/>
  <c r="AU43" i="2"/>
  <c r="AZ43" i="2"/>
  <c r="BA43" i="2"/>
  <c r="BB43" i="2"/>
  <c r="BC43" i="2"/>
  <c r="BD43" i="2"/>
  <c r="BE43" i="2"/>
  <c r="BF43" i="2"/>
  <c r="BG43" i="2"/>
  <c r="O44" i="2"/>
  <c r="P44" i="2"/>
  <c r="Q44" i="2"/>
  <c r="R44" i="2"/>
  <c r="S44" i="2"/>
  <c r="T44" i="2"/>
  <c r="U44" i="2"/>
  <c r="V44" i="2"/>
  <c r="W44" i="2"/>
  <c r="X44" i="2"/>
  <c r="Y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AR44" i="2"/>
  <c r="AS44" i="2"/>
  <c r="AT44" i="2"/>
  <c r="AU44" i="2"/>
  <c r="AZ44" i="2"/>
  <c r="BA44" i="2"/>
  <c r="BB44" i="2"/>
  <c r="BC44" i="2"/>
  <c r="BD44" i="2"/>
  <c r="BE44" i="2"/>
  <c r="BF44" i="2"/>
  <c r="BG44" i="2"/>
  <c r="O45" i="2"/>
  <c r="P45" i="2"/>
  <c r="Q45" i="2"/>
  <c r="R45" i="2"/>
  <c r="S45" i="2"/>
  <c r="T45" i="2"/>
  <c r="U45" i="2"/>
  <c r="V45" i="2"/>
  <c r="W45" i="2"/>
  <c r="X45" i="2"/>
  <c r="Y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AR45" i="2"/>
  <c r="AS45" i="2"/>
  <c r="AT45" i="2"/>
  <c r="AU45" i="2"/>
  <c r="AZ45" i="2"/>
  <c r="BA45" i="2"/>
  <c r="BB45" i="2"/>
  <c r="BC45" i="2"/>
  <c r="BD45" i="2"/>
  <c r="BE45" i="2"/>
  <c r="BF45" i="2"/>
  <c r="BG45" i="2"/>
  <c r="O46" i="2"/>
  <c r="P46" i="2"/>
  <c r="Q46" i="2"/>
  <c r="R46" i="2"/>
  <c r="S46" i="2"/>
  <c r="T46" i="2"/>
  <c r="U46" i="2"/>
  <c r="V46" i="2"/>
  <c r="W46" i="2"/>
  <c r="X46" i="2"/>
  <c r="Y46" i="2"/>
  <c r="AA46" i="2"/>
  <c r="AB46" i="2"/>
  <c r="AC46" i="2"/>
  <c r="AD46" i="2"/>
  <c r="AE46" i="2"/>
  <c r="AF46" i="2"/>
  <c r="AG46" i="2"/>
  <c r="AH46" i="2"/>
  <c r="AI46" i="2"/>
  <c r="AJ46" i="2"/>
  <c r="AK46" i="2"/>
  <c r="AL46" i="2"/>
  <c r="AM46" i="2"/>
  <c r="AN46" i="2"/>
  <c r="AO46" i="2"/>
  <c r="AP46" i="2"/>
  <c r="AQ46" i="2"/>
  <c r="AR46" i="2"/>
  <c r="AS46" i="2"/>
  <c r="AT46" i="2"/>
  <c r="AU46" i="2"/>
  <c r="AZ46" i="2"/>
  <c r="BA46" i="2"/>
  <c r="BB46" i="2"/>
  <c r="BC46" i="2"/>
  <c r="BD46" i="2"/>
  <c r="BE46" i="2"/>
  <c r="BF46" i="2"/>
  <c r="BG46" i="2"/>
  <c r="O47" i="2"/>
  <c r="P47" i="2"/>
  <c r="Q47" i="2"/>
  <c r="R47" i="2"/>
  <c r="S47" i="2"/>
  <c r="T47" i="2"/>
  <c r="U47" i="2"/>
  <c r="V47" i="2"/>
  <c r="W47" i="2"/>
  <c r="X47" i="2"/>
  <c r="Y47" i="2"/>
  <c r="AA47" i="2"/>
  <c r="AB47" i="2"/>
  <c r="AC47" i="2"/>
  <c r="AD47" i="2"/>
  <c r="AE47" i="2"/>
  <c r="AF47" i="2"/>
  <c r="AG47" i="2"/>
  <c r="AH47" i="2"/>
  <c r="AI47" i="2"/>
  <c r="AJ47" i="2"/>
  <c r="AK47" i="2"/>
  <c r="AL47" i="2"/>
  <c r="AM47" i="2"/>
  <c r="AN47" i="2"/>
  <c r="AO47" i="2"/>
  <c r="AP47" i="2"/>
  <c r="AQ47" i="2"/>
  <c r="AR47" i="2"/>
  <c r="AS47" i="2"/>
  <c r="AT47" i="2"/>
  <c r="AU47" i="2"/>
  <c r="AZ47" i="2"/>
  <c r="BA47" i="2"/>
  <c r="BB47" i="2"/>
  <c r="BC47" i="2"/>
  <c r="BD47" i="2"/>
  <c r="BE47" i="2"/>
  <c r="BF47" i="2"/>
  <c r="BG47" i="2"/>
  <c r="O48" i="2"/>
  <c r="P48" i="2"/>
  <c r="Q48" i="2"/>
  <c r="R48" i="2"/>
  <c r="S48" i="2"/>
  <c r="T48" i="2"/>
  <c r="U48" i="2"/>
  <c r="V48" i="2"/>
  <c r="W48" i="2"/>
  <c r="X48" i="2"/>
  <c r="Y48" i="2"/>
  <c r="AA48" i="2"/>
  <c r="AB48" i="2"/>
  <c r="AC48" i="2"/>
  <c r="AD48" i="2"/>
  <c r="AE48" i="2"/>
  <c r="AF48" i="2"/>
  <c r="AG48" i="2"/>
  <c r="AH48" i="2"/>
  <c r="AI48" i="2"/>
  <c r="AJ48" i="2"/>
  <c r="AK48" i="2"/>
  <c r="AL48" i="2"/>
  <c r="AM48" i="2"/>
  <c r="AN48" i="2"/>
  <c r="AO48" i="2"/>
  <c r="AP48" i="2"/>
  <c r="AQ48" i="2"/>
  <c r="AR48" i="2"/>
  <c r="AS48" i="2"/>
  <c r="AT48" i="2"/>
  <c r="AU48" i="2"/>
  <c r="AZ48" i="2"/>
  <c r="BA48" i="2"/>
  <c r="BB48" i="2"/>
  <c r="BC48" i="2"/>
  <c r="BD48" i="2"/>
  <c r="BE48" i="2"/>
  <c r="BF48" i="2"/>
  <c r="BG48" i="2"/>
  <c r="O49" i="2"/>
  <c r="P49" i="2"/>
  <c r="Q49" i="2"/>
  <c r="R49" i="2"/>
  <c r="S49" i="2"/>
  <c r="T49" i="2"/>
  <c r="U49" i="2"/>
  <c r="V49" i="2"/>
  <c r="W49" i="2"/>
  <c r="X49" i="2"/>
  <c r="Y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AR49" i="2"/>
  <c r="AS49" i="2"/>
  <c r="AT49" i="2"/>
  <c r="AU49" i="2"/>
  <c r="AZ49" i="2"/>
  <c r="BA49" i="2"/>
  <c r="BB49" i="2"/>
  <c r="BC49" i="2"/>
  <c r="BD49" i="2"/>
  <c r="BE49" i="2"/>
  <c r="BF49" i="2"/>
  <c r="BG49" i="2"/>
  <c r="O50" i="2"/>
  <c r="P50" i="2"/>
  <c r="Q50" i="2"/>
  <c r="R50" i="2"/>
  <c r="S50" i="2"/>
  <c r="T50" i="2"/>
  <c r="U50" i="2"/>
  <c r="V50" i="2"/>
  <c r="W50" i="2"/>
  <c r="X50" i="2"/>
  <c r="Y50" i="2"/>
  <c r="AA50" i="2"/>
  <c r="AB50" i="2"/>
  <c r="AC50" i="2"/>
  <c r="AD50" i="2"/>
  <c r="AE50" i="2"/>
  <c r="AF50" i="2"/>
  <c r="AG50" i="2"/>
  <c r="AH50" i="2"/>
  <c r="AI50" i="2"/>
  <c r="AJ50" i="2"/>
  <c r="AK50" i="2"/>
  <c r="AL50" i="2"/>
  <c r="AM50" i="2"/>
  <c r="AN50" i="2"/>
  <c r="AO50" i="2"/>
  <c r="AP50" i="2"/>
  <c r="AQ50" i="2"/>
  <c r="AR50" i="2"/>
  <c r="AS50" i="2"/>
  <c r="AT50" i="2"/>
  <c r="AU50" i="2"/>
  <c r="AZ50" i="2"/>
  <c r="BA50" i="2"/>
  <c r="BB50" i="2"/>
  <c r="BC50" i="2"/>
  <c r="BD50" i="2"/>
  <c r="BE50" i="2"/>
  <c r="BF50" i="2"/>
  <c r="BG50" i="2"/>
  <c r="O51" i="2"/>
  <c r="P51" i="2"/>
  <c r="Q51" i="2"/>
  <c r="R51" i="2"/>
  <c r="S51" i="2"/>
  <c r="T51" i="2"/>
  <c r="U51" i="2"/>
  <c r="V51" i="2"/>
  <c r="W51" i="2"/>
  <c r="X51" i="2"/>
  <c r="Y51" i="2"/>
  <c r="AA51" i="2"/>
  <c r="AB51" i="2"/>
  <c r="AC51" i="2"/>
  <c r="AD51" i="2"/>
  <c r="AE51" i="2"/>
  <c r="AF51" i="2"/>
  <c r="AG51" i="2"/>
  <c r="AH51" i="2"/>
  <c r="AI51" i="2"/>
  <c r="AJ51" i="2"/>
  <c r="AK51" i="2"/>
  <c r="AL51" i="2"/>
  <c r="AM51" i="2"/>
  <c r="AN51" i="2"/>
  <c r="AO51" i="2"/>
  <c r="AP51" i="2"/>
  <c r="AQ51" i="2"/>
  <c r="AR51" i="2"/>
  <c r="AS51" i="2"/>
  <c r="AT51" i="2"/>
  <c r="AU51" i="2"/>
  <c r="AZ51" i="2"/>
  <c r="BA51" i="2"/>
  <c r="BB51" i="2"/>
  <c r="BC51" i="2"/>
  <c r="BD51" i="2"/>
  <c r="BE51" i="2"/>
  <c r="BF51" i="2"/>
  <c r="BG51" i="2"/>
  <c r="O52" i="2"/>
  <c r="P52" i="2"/>
  <c r="Q52" i="2"/>
  <c r="R52" i="2"/>
  <c r="S52" i="2"/>
  <c r="T52" i="2"/>
  <c r="U52" i="2"/>
  <c r="V52" i="2"/>
  <c r="W52" i="2"/>
  <c r="X52" i="2"/>
  <c r="Y52" i="2"/>
  <c r="AA52" i="2"/>
  <c r="AB52" i="2"/>
  <c r="AC52" i="2"/>
  <c r="AD52" i="2"/>
  <c r="AE52" i="2"/>
  <c r="AF52" i="2"/>
  <c r="AG52" i="2"/>
  <c r="AH52" i="2"/>
  <c r="AI52" i="2"/>
  <c r="AJ52" i="2"/>
  <c r="AK52" i="2"/>
  <c r="AL52" i="2"/>
  <c r="AM52" i="2"/>
  <c r="AN52" i="2"/>
  <c r="AO52" i="2"/>
  <c r="AP52" i="2"/>
  <c r="AQ52" i="2"/>
  <c r="AR52" i="2"/>
  <c r="AS52" i="2"/>
  <c r="AT52" i="2"/>
  <c r="AU52" i="2"/>
  <c r="AZ52" i="2"/>
  <c r="BA52" i="2"/>
  <c r="BB52" i="2"/>
  <c r="BC52" i="2"/>
  <c r="BD52" i="2"/>
  <c r="BE52" i="2"/>
  <c r="BF52" i="2"/>
  <c r="BG52" i="2"/>
  <c r="O53" i="2"/>
  <c r="P53" i="2"/>
  <c r="Q53" i="2"/>
  <c r="R53" i="2"/>
  <c r="S53" i="2"/>
  <c r="T53" i="2"/>
  <c r="U53" i="2"/>
  <c r="V53" i="2"/>
  <c r="W53" i="2"/>
  <c r="X53" i="2"/>
  <c r="Y53" i="2"/>
  <c r="AA53" i="2"/>
  <c r="AB53" i="2"/>
  <c r="AC53" i="2"/>
  <c r="AD53" i="2"/>
  <c r="AE53" i="2"/>
  <c r="AF53" i="2"/>
  <c r="AG53" i="2"/>
  <c r="AH53" i="2"/>
  <c r="AI53" i="2"/>
  <c r="AJ53" i="2"/>
  <c r="AK53" i="2"/>
  <c r="AL53" i="2"/>
  <c r="AM53" i="2"/>
  <c r="AN53" i="2"/>
  <c r="AO53" i="2"/>
  <c r="AP53" i="2"/>
  <c r="AQ53" i="2"/>
  <c r="AR53" i="2"/>
  <c r="AS53" i="2"/>
  <c r="AT53" i="2"/>
  <c r="AU53" i="2"/>
  <c r="AZ53" i="2"/>
  <c r="BA53" i="2"/>
  <c r="BB53" i="2"/>
  <c r="BC53" i="2"/>
  <c r="BD53" i="2"/>
  <c r="BE53" i="2"/>
  <c r="BF53" i="2"/>
  <c r="BG53" i="2"/>
  <c r="O54" i="2"/>
  <c r="P54" i="2"/>
  <c r="Q54" i="2"/>
  <c r="R54" i="2"/>
  <c r="S54" i="2"/>
  <c r="T54" i="2"/>
  <c r="U54" i="2"/>
  <c r="V54" i="2"/>
  <c r="W54" i="2"/>
  <c r="X54" i="2"/>
  <c r="Y54" i="2"/>
  <c r="AA54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N54" i="2"/>
  <c r="AO54" i="2"/>
  <c r="AP54" i="2"/>
  <c r="AQ54" i="2"/>
  <c r="AR54" i="2"/>
  <c r="AS54" i="2"/>
  <c r="AT54" i="2"/>
  <c r="AU54" i="2"/>
  <c r="AZ54" i="2"/>
  <c r="BA54" i="2"/>
  <c r="BB54" i="2"/>
  <c r="BC54" i="2"/>
  <c r="BD54" i="2"/>
  <c r="BE54" i="2"/>
  <c r="BF54" i="2"/>
  <c r="BG54" i="2"/>
  <c r="O55" i="2"/>
  <c r="P55" i="2"/>
  <c r="Q55" i="2"/>
  <c r="R55" i="2"/>
  <c r="S55" i="2"/>
  <c r="T55" i="2"/>
  <c r="U55" i="2"/>
  <c r="V55" i="2"/>
  <c r="W55" i="2"/>
  <c r="X55" i="2"/>
  <c r="Y55" i="2"/>
  <c r="AA55" i="2"/>
  <c r="AB55" i="2"/>
  <c r="AC55" i="2"/>
  <c r="AD55" i="2"/>
  <c r="AE55" i="2"/>
  <c r="AF55" i="2"/>
  <c r="AG55" i="2"/>
  <c r="AH55" i="2"/>
  <c r="AI55" i="2"/>
  <c r="AJ55" i="2"/>
  <c r="AK55" i="2"/>
  <c r="AL55" i="2"/>
  <c r="AM55" i="2"/>
  <c r="AN55" i="2"/>
  <c r="AO55" i="2"/>
  <c r="AP55" i="2"/>
  <c r="AQ55" i="2"/>
  <c r="AR55" i="2"/>
  <c r="AS55" i="2"/>
  <c r="AT55" i="2"/>
  <c r="AU55" i="2"/>
  <c r="AZ55" i="2"/>
  <c r="BA55" i="2"/>
  <c r="BB55" i="2"/>
  <c r="BC55" i="2"/>
  <c r="BD55" i="2"/>
  <c r="BE55" i="2"/>
  <c r="BF55" i="2"/>
  <c r="BG55" i="2"/>
  <c r="O56" i="2"/>
  <c r="P56" i="2"/>
  <c r="Q56" i="2"/>
  <c r="R56" i="2"/>
  <c r="S56" i="2"/>
  <c r="T56" i="2"/>
  <c r="U56" i="2"/>
  <c r="V56" i="2"/>
  <c r="W56" i="2"/>
  <c r="X56" i="2"/>
  <c r="Y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AR56" i="2"/>
  <c r="AS56" i="2"/>
  <c r="AT56" i="2"/>
  <c r="AU56" i="2"/>
  <c r="AZ56" i="2"/>
  <c r="BA56" i="2"/>
  <c r="BB56" i="2"/>
  <c r="BC56" i="2"/>
  <c r="BD56" i="2"/>
  <c r="BE56" i="2"/>
  <c r="BF56" i="2"/>
  <c r="BG56" i="2"/>
  <c r="O57" i="2"/>
  <c r="P57" i="2"/>
  <c r="Q57" i="2"/>
  <c r="R57" i="2"/>
  <c r="S57" i="2"/>
  <c r="T57" i="2"/>
  <c r="U57" i="2"/>
  <c r="V57" i="2"/>
  <c r="W57" i="2"/>
  <c r="X57" i="2"/>
  <c r="Y57" i="2"/>
  <c r="AA57" i="2"/>
  <c r="AB57" i="2"/>
  <c r="AC57" i="2"/>
  <c r="AD57" i="2"/>
  <c r="AE57" i="2"/>
  <c r="AF57" i="2"/>
  <c r="AG57" i="2"/>
  <c r="AH57" i="2"/>
  <c r="AI57" i="2"/>
  <c r="AJ57" i="2"/>
  <c r="AK57" i="2"/>
  <c r="AL57" i="2"/>
  <c r="AM57" i="2"/>
  <c r="AN57" i="2"/>
  <c r="AO57" i="2"/>
  <c r="AP57" i="2"/>
  <c r="AQ57" i="2"/>
  <c r="AR57" i="2"/>
  <c r="AS57" i="2"/>
  <c r="AT57" i="2"/>
  <c r="AU57" i="2"/>
  <c r="AZ57" i="2"/>
  <c r="BA57" i="2"/>
  <c r="BB57" i="2"/>
  <c r="BC57" i="2"/>
  <c r="BD57" i="2"/>
  <c r="BE57" i="2"/>
  <c r="BF57" i="2"/>
  <c r="BG57" i="2"/>
  <c r="O58" i="2"/>
  <c r="P58" i="2"/>
  <c r="Q58" i="2"/>
  <c r="R58" i="2"/>
  <c r="S58" i="2"/>
  <c r="T58" i="2"/>
  <c r="U58" i="2"/>
  <c r="V58" i="2"/>
  <c r="W58" i="2"/>
  <c r="X58" i="2"/>
  <c r="Y58" i="2"/>
  <c r="AA58" i="2"/>
  <c r="AB58" i="2"/>
  <c r="AC58" i="2"/>
  <c r="AD58" i="2"/>
  <c r="AE58" i="2"/>
  <c r="AF58" i="2"/>
  <c r="AG58" i="2"/>
  <c r="AH58" i="2"/>
  <c r="AI58" i="2"/>
  <c r="AJ58" i="2"/>
  <c r="AK58" i="2"/>
  <c r="AL58" i="2"/>
  <c r="AM58" i="2"/>
  <c r="AN58" i="2"/>
  <c r="AO58" i="2"/>
  <c r="AP58" i="2"/>
  <c r="AQ58" i="2"/>
  <c r="AR58" i="2"/>
  <c r="AS58" i="2"/>
  <c r="AT58" i="2"/>
  <c r="AU58" i="2"/>
  <c r="AZ58" i="2"/>
  <c r="BA58" i="2"/>
  <c r="BB58" i="2"/>
  <c r="BC58" i="2"/>
  <c r="BD58" i="2"/>
  <c r="BE58" i="2"/>
  <c r="BF58" i="2"/>
  <c r="BG58" i="2"/>
  <c r="O59" i="2"/>
  <c r="P59" i="2"/>
  <c r="Q59" i="2"/>
  <c r="R59" i="2"/>
  <c r="S59" i="2"/>
  <c r="T59" i="2"/>
  <c r="U59" i="2"/>
  <c r="V59" i="2"/>
  <c r="W59" i="2"/>
  <c r="X59" i="2"/>
  <c r="Y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AR59" i="2"/>
  <c r="AS59" i="2"/>
  <c r="AT59" i="2"/>
  <c r="AU59" i="2"/>
  <c r="AZ59" i="2"/>
  <c r="BA59" i="2"/>
  <c r="BB59" i="2"/>
  <c r="BC59" i="2"/>
  <c r="BD59" i="2"/>
  <c r="BE59" i="2"/>
  <c r="BF59" i="2"/>
  <c r="BG59" i="2"/>
  <c r="O60" i="2"/>
  <c r="P60" i="2"/>
  <c r="Q60" i="2"/>
  <c r="R60" i="2"/>
  <c r="S60" i="2"/>
  <c r="T60" i="2"/>
  <c r="U60" i="2"/>
  <c r="V60" i="2"/>
  <c r="W60" i="2"/>
  <c r="X60" i="2"/>
  <c r="Y60" i="2"/>
  <c r="AA60" i="2"/>
  <c r="AB60" i="2"/>
  <c r="AC60" i="2"/>
  <c r="AD60" i="2"/>
  <c r="AE60" i="2"/>
  <c r="AF60" i="2"/>
  <c r="AG60" i="2"/>
  <c r="AH60" i="2"/>
  <c r="AI60" i="2"/>
  <c r="AJ60" i="2"/>
  <c r="AK60" i="2"/>
  <c r="AL60" i="2"/>
  <c r="AM60" i="2"/>
  <c r="AN60" i="2"/>
  <c r="AO60" i="2"/>
  <c r="AP60" i="2"/>
  <c r="AQ60" i="2"/>
  <c r="AR60" i="2"/>
  <c r="AS60" i="2"/>
  <c r="AT60" i="2"/>
  <c r="AU60" i="2"/>
  <c r="AZ60" i="2"/>
  <c r="BA60" i="2"/>
  <c r="BB60" i="2"/>
  <c r="BC60" i="2"/>
  <c r="BD60" i="2"/>
  <c r="BE60" i="2"/>
  <c r="BF60" i="2"/>
  <c r="BG60" i="2"/>
  <c r="O61" i="2"/>
  <c r="P61" i="2"/>
  <c r="Q61" i="2"/>
  <c r="R61" i="2"/>
  <c r="S61" i="2"/>
  <c r="T61" i="2"/>
  <c r="U61" i="2"/>
  <c r="V61" i="2"/>
  <c r="W61" i="2"/>
  <c r="X61" i="2"/>
  <c r="Y61" i="2"/>
  <c r="AA61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Q61" i="2"/>
  <c r="AR61" i="2"/>
  <c r="AS61" i="2"/>
  <c r="AT61" i="2"/>
  <c r="AU61" i="2"/>
  <c r="AZ61" i="2"/>
  <c r="BA61" i="2"/>
  <c r="BB61" i="2"/>
  <c r="BC61" i="2"/>
  <c r="BD61" i="2"/>
  <c r="BE61" i="2"/>
  <c r="BF61" i="2"/>
  <c r="BG61" i="2"/>
  <c r="O62" i="2"/>
  <c r="P62" i="2"/>
  <c r="Q62" i="2"/>
  <c r="R62" i="2"/>
  <c r="S62" i="2"/>
  <c r="T62" i="2"/>
  <c r="U62" i="2"/>
  <c r="V62" i="2"/>
  <c r="W62" i="2"/>
  <c r="X62" i="2"/>
  <c r="Y62" i="2"/>
  <c r="AA62" i="2"/>
  <c r="AB62" i="2"/>
  <c r="AC62" i="2"/>
  <c r="AD62" i="2"/>
  <c r="AE62" i="2"/>
  <c r="AF62" i="2"/>
  <c r="AG62" i="2"/>
  <c r="AH62" i="2"/>
  <c r="AI62" i="2"/>
  <c r="AJ62" i="2"/>
  <c r="AK62" i="2"/>
  <c r="AL62" i="2"/>
  <c r="AM62" i="2"/>
  <c r="AN62" i="2"/>
  <c r="AO62" i="2"/>
  <c r="AP62" i="2"/>
  <c r="AQ62" i="2"/>
  <c r="AR62" i="2"/>
  <c r="AS62" i="2"/>
  <c r="AT62" i="2"/>
  <c r="AU62" i="2"/>
  <c r="AZ62" i="2"/>
  <c r="BA62" i="2"/>
  <c r="BB62" i="2"/>
  <c r="BC62" i="2"/>
  <c r="BD62" i="2"/>
  <c r="BE62" i="2"/>
  <c r="BF62" i="2"/>
  <c r="BG62" i="2"/>
  <c r="O63" i="2"/>
  <c r="P63" i="2"/>
  <c r="Q63" i="2"/>
  <c r="R63" i="2"/>
  <c r="S63" i="2"/>
  <c r="T63" i="2"/>
  <c r="U63" i="2"/>
  <c r="V63" i="2"/>
  <c r="W63" i="2"/>
  <c r="X63" i="2"/>
  <c r="Y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AN63" i="2"/>
  <c r="AO63" i="2"/>
  <c r="AP63" i="2"/>
  <c r="AQ63" i="2"/>
  <c r="AR63" i="2"/>
  <c r="AS63" i="2"/>
  <c r="AT63" i="2"/>
  <c r="AU63" i="2"/>
  <c r="AZ63" i="2"/>
  <c r="BA63" i="2"/>
  <c r="BB63" i="2"/>
  <c r="BC63" i="2"/>
  <c r="BD63" i="2"/>
  <c r="BE63" i="2"/>
  <c r="BF63" i="2"/>
  <c r="BG63" i="2"/>
  <c r="O64" i="2"/>
  <c r="P64" i="2"/>
  <c r="Q64" i="2"/>
  <c r="R64" i="2"/>
  <c r="S64" i="2"/>
  <c r="T64" i="2"/>
  <c r="U64" i="2"/>
  <c r="V64" i="2"/>
  <c r="W64" i="2"/>
  <c r="X64" i="2"/>
  <c r="Y64" i="2"/>
  <c r="AA64" i="2"/>
  <c r="AB64" i="2"/>
  <c r="AC64" i="2"/>
  <c r="AD64" i="2"/>
  <c r="AE64" i="2"/>
  <c r="AF64" i="2"/>
  <c r="AG64" i="2"/>
  <c r="AH64" i="2"/>
  <c r="AI64" i="2"/>
  <c r="AJ64" i="2"/>
  <c r="AK64" i="2"/>
  <c r="AL64" i="2"/>
  <c r="AM64" i="2"/>
  <c r="AN64" i="2"/>
  <c r="AO64" i="2"/>
  <c r="AP64" i="2"/>
  <c r="AQ64" i="2"/>
  <c r="AR64" i="2"/>
  <c r="AS64" i="2"/>
  <c r="AT64" i="2"/>
  <c r="AU64" i="2"/>
  <c r="AZ64" i="2"/>
  <c r="BA64" i="2"/>
  <c r="BB64" i="2"/>
  <c r="BC64" i="2"/>
  <c r="BD64" i="2"/>
  <c r="BE64" i="2"/>
  <c r="BF64" i="2"/>
  <c r="BG64" i="2"/>
  <c r="O65" i="2"/>
  <c r="P65" i="2"/>
  <c r="Q65" i="2"/>
  <c r="R65" i="2"/>
  <c r="S65" i="2"/>
  <c r="T65" i="2"/>
  <c r="U65" i="2"/>
  <c r="V65" i="2"/>
  <c r="W65" i="2"/>
  <c r="X65" i="2"/>
  <c r="Y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AN65" i="2"/>
  <c r="AO65" i="2"/>
  <c r="AP65" i="2"/>
  <c r="AQ65" i="2"/>
  <c r="AR65" i="2"/>
  <c r="AS65" i="2"/>
  <c r="AT65" i="2"/>
  <c r="AU65" i="2"/>
  <c r="AZ65" i="2"/>
  <c r="BA65" i="2"/>
  <c r="BB65" i="2"/>
  <c r="BC65" i="2"/>
  <c r="BD65" i="2"/>
  <c r="BE65" i="2"/>
  <c r="BF65" i="2"/>
  <c r="BG65" i="2"/>
  <c r="O66" i="2"/>
  <c r="P66" i="2"/>
  <c r="Q66" i="2"/>
  <c r="R66" i="2"/>
  <c r="S66" i="2"/>
  <c r="T66" i="2"/>
  <c r="U66" i="2"/>
  <c r="V66" i="2"/>
  <c r="W66" i="2"/>
  <c r="X66" i="2"/>
  <c r="Y66" i="2"/>
  <c r="AA66" i="2"/>
  <c r="AB66" i="2"/>
  <c r="AC66" i="2"/>
  <c r="AD66" i="2"/>
  <c r="AE66" i="2"/>
  <c r="AF66" i="2"/>
  <c r="AG66" i="2"/>
  <c r="AH66" i="2"/>
  <c r="AI66" i="2"/>
  <c r="AJ66" i="2"/>
  <c r="AK66" i="2"/>
  <c r="AL66" i="2"/>
  <c r="AM66" i="2"/>
  <c r="AN66" i="2"/>
  <c r="AO66" i="2"/>
  <c r="AP66" i="2"/>
  <c r="AQ66" i="2"/>
  <c r="AR66" i="2"/>
  <c r="AS66" i="2"/>
  <c r="AT66" i="2"/>
  <c r="AU66" i="2"/>
  <c r="AZ66" i="2"/>
  <c r="BA66" i="2"/>
  <c r="BB66" i="2"/>
  <c r="BC66" i="2"/>
  <c r="BD66" i="2"/>
  <c r="BE66" i="2"/>
  <c r="BF66" i="2"/>
  <c r="BG66" i="2"/>
  <c r="O67" i="2"/>
  <c r="P67" i="2"/>
  <c r="Q67" i="2"/>
  <c r="R67" i="2"/>
  <c r="S67" i="2"/>
  <c r="T67" i="2"/>
  <c r="U67" i="2"/>
  <c r="V67" i="2"/>
  <c r="W67" i="2"/>
  <c r="X67" i="2"/>
  <c r="Y67" i="2"/>
  <c r="AA67" i="2"/>
  <c r="AB67" i="2"/>
  <c r="AC67" i="2"/>
  <c r="AD67" i="2"/>
  <c r="AE67" i="2"/>
  <c r="AF67" i="2"/>
  <c r="AG67" i="2"/>
  <c r="AH67" i="2"/>
  <c r="AI67" i="2"/>
  <c r="AJ67" i="2"/>
  <c r="AK67" i="2"/>
  <c r="AL67" i="2"/>
  <c r="AM67" i="2"/>
  <c r="AN67" i="2"/>
  <c r="AO67" i="2"/>
  <c r="AP67" i="2"/>
  <c r="AQ67" i="2"/>
  <c r="AR67" i="2"/>
  <c r="AS67" i="2"/>
  <c r="AT67" i="2"/>
  <c r="AU67" i="2"/>
  <c r="AZ67" i="2"/>
  <c r="BA67" i="2"/>
  <c r="BB67" i="2"/>
  <c r="BC67" i="2"/>
  <c r="BD67" i="2"/>
  <c r="BE67" i="2"/>
  <c r="BF67" i="2"/>
  <c r="BG67" i="2"/>
  <c r="O68" i="2"/>
  <c r="P68" i="2"/>
  <c r="Q68" i="2"/>
  <c r="R68" i="2"/>
  <c r="S68" i="2"/>
  <c r="T68" i="2"/>
  <c r="U68" i="2"/>
  <c r="V68" i="2"/>
  <c r="W68" i="2"/>
  <c r="X68" i="2"/>
  <c r="Y68" i="2"/>
  <c r="AA68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AN68" i="2"/>
  <c r="AO68" i="2"/>
  <c r="AP68" i="2"/>
  <c r="AQ68" i="2"/>
  <c r="AS68" i="2"/>
  <c r="AT68" i="2"/>
  <c r="AU68" i="2"/>
  <c r="AZ68" i="2"/>
  <c r="BA68" i="2"/>
  <c r="BB68" i="2"/>
  <c r="BC68" i="2"/>
  <c r="BD68" i="2"/>
  <c r="BE68" i="2"/>
  <c r="BF68" i="2"/>
  <c r="BG68" i="2"/>
  <c r="O69" i="2"/>
  <c r="P69" i="2"/>
  <c r="Q69" i="2"/>
  <c r="R69" i="2"/>
  <c r="S69" i="2"/>
  <c r="T69" i="2"/>
  <c r="U69" i="2"/>
  <c r="V69" i="2"/>
  <c r="W69" i="2"/>
  <c r="X69" i="2"/>
  <c r="Y69" i="2"/>
  <c r="AA69" i="2"/>
  <c r="AB69" i="2"/>
  <c r="AC69" i="2"/>
  <c r="AD69" i="2"/>
  <c r="AE69" i="2"/>
  <c r="AF69" i="2"/>
  <c r="AG69" i="2"/>
  <c r="AH69" i="2"/>
  <c r="AI69" i="2"/>
  <c r="AJ69" i="2"/>
  <c r="AK69" i="2"/>
  <c r="AL69" i="2"/>
  <c r="AM69" i="2"/>
  <c r="AN69" i="2"/>
  <c r="AO69" i="2"/>
  <c r="AP69" i="2"/>
  <c r="AQ69" i="2"/>
  <c r="AR69" i="2"/>
  <c r="AS69" i="2"/>
  <c r="AT69" i="2"/>
  <c r="AU69" i="2"/>
  <c r="AZ69" i="2"/>
  <c r="BA69" i="2"/>
  <c r="BB69" i="2"/>
  <c r="BC69" i="2"/>
  <c r="BD69" i="2"/>
  <c r="BE69" i="2"/>
  <c r="BF69" i="2"/>
  <c r="BG69" i="2"/>
  <c r="O70" i="2"/>
  <c r="P70" i="2"/>
  <c r="Q70" i="2"/>
  <c r="R70" i="2"/>
  <c r="S70" i="2"/>
  <c r="T70" i="2"/>
  <c r="U70" i="2"/>
  <c r="V70" i="2"/>
  <c r="W70" i="2"/>
  <c r="X70" i="2"/>
  <c r="Y70" i="2"/>
  <c r="AA70" i="2"/>
  <c r="AB70" i="2"/>
  <c r="AC70" i="2"/>
  <c r="AD70" i="2"/>
  <c r="AE70" i="2"/>
  <c r="AF70" i="2"/>
  <c r="AG70" i="2"/>
  <c r="AH70" i="2"/>
  <c r="AI70" i="2"/>
  <c r="AJ70" i="2"/>
  <c r="AK70" i="2"/>
  <c r="AL70" i="2"/>
  <c r="AM70" i="2"/>
  <c r="AN70" i="2"/>
  <c r="AO70" i="2"/>
  <c r="AP70" i="2"/>
  <c r="AQ70" i="2"/>
  <c r="AR70" i="2"/>
  <c r="AS70" i="2"/>
  <c r="AT70" i="2"/>
  <c r="AU70" i="2"/>
  <c r="AZ70" i="2"/>
  <c r="BA70" i="2"/>
  <c r="BB70" i="2"/>
  <c r="BC70" i="2"/>
  <c r="BD70" i="2"/>
  <c r="BE70" i="2"/>
  <c r="BF70" i="2"/>
  <c r="BG70" i="2"/>
  <c r="O71" i="2"/>
  <c r="P71" i="2"/>
  <c r="Q71" i="2"/>
  <c r="R71" i="2"/>
  <c r="S71" i="2"/>
  <c r="T71" i="2"/>
  <c r="U71" i="2"/>
  <c r="V71" i="2"/>
  <c r="W71" i="2"/>
  <c r="X71" i="2"/>
  <c r="Y71" i="2"/>
  <c r="AA71" i="2"/>
  <c r="AB71" i="2"/>
  <c r="AC71" i="2"/>
  <c r="AD71" i="2"/>
  <c r="AE71" i="2"/>
  <c r="AF71" i="2"/>
  <c r="AG71" i="2"/>
  <c r="AH71" i="2"/>
  <c r="AI71" i="2"/>
  <c r="AJ71" i="2"/>
  <c r="AK71" i="2"/>
  <c r="AL71" i="2"/>
  <c r="AM71" i="2"/>
  <c r="AN71" i="2"/>
  <c r="AO71" i="2"/>
  <c r="AP71" i="2"/>
  <c r="AQ71" i="2"/>
  <c r="AR71" i="2"/>
  <c r="AS71" i="2"/>
  <c r="AT71" i="2"/>
  <c r="AU71" i="2"/>
  <c r="AZ71" i="2"/>
  <c r="BA71" i="2"/>
  <c r="BB71" i="2"/>
  <c r="BC71" i="2"/>
  <c r="BD71" i="2"/>
  <c r="BE71" i="2"/>
  <c r="BF71" i="2"/>
  <c r="BG71" i="2"/>
  <c r="O72" i="2"/>
  <c r="P72" i="2"/>
  <c r="Q72" i="2"/>
  <c r="R72" i="2"/>
  <c r="S72" i="2"/>
  <c r="T72" i="2"/>
  <c r="U72" i="2"/>
  <c r="V72" i="2"/>
  <c r="W72" i="2"/>
  <c r="X72" i="2"/>
  <c r="Y72" i="2"/>
  <c r="AA72" i="2"/>
  <c r="AB72" i="2"/>
  <c r="AC72" i="2"/>
  <c r="AD72" i="2"/>
  <c r="AE72" i="2"/>
  <c r="AF72" i="2"/>
  <c r="AG72" i="2"/>
  <c r="AH72" i="2"/>
  <c r="AJ72" i="2"/>
  <c r="AK72" i="2"/>
  <c r="AL72" i="2"/>
  <c r="AM72" i="2"/>
  <c r="AN72" i="2"/>
  <c r="AO72" i="2"/>
  <c r="AP72" i="2"/>
  <c r="AQ72" i="2"/>
  <c r="AR72" i="2"/>
  <c r="AS72" i="2"/>
  <c r="AT72" i="2"/>
  <c r="AU72" i="2"/>
  <c r="AZ72" i="2"/>
  <c r="BA72" i="2"/>
  <c r="BB72" i="2"/>
  <c r="BC72" i="2"/>
  <c r="BD72" i="2"/>
  <c r="BE72" i="2"/>
  <c r="BF72" i="2"/>
  <c r="O73" i="2"/>
  <c r="P73" i="2"/>
  <c r="Q73" i="2"/>
  <c r="R73" i="2"/>
  <c r="S73" i="2"/>
  <c r="T73" i="2"/>
  <c r="U73" i="2"/>
  <c r="V73" i="2"/>
  <c r="W73" i="2"/>
  <c r="X73" i="2"/>
  <c r="Y73" i="2"/>
  <c r="AA73" i="2"/>
  <c r="AB73" i="2"/>
  <c r="AC73" i="2"/>
  <c r="AD73" i="2"/>
  <c r="AE73" i="2"/>
  <c r="AF73" i="2"/>
  <c r="AG73" i="2"/>
  <c r="AH73" i="2"/>
  <c r="AI73" i="2"/>
  <c r="AJ73" i="2"/>
  <c r="AK73" i="2"/>
  <c r="AL73" i="2"/>
  <c r="AM73" i="2"/>
  <c r="AN73" i="2"/>
  <c r="AO73" i="2"/>
  <c r="AP73" i="2"/>
  <c r="AQ73" i="2"/>
  <c r="AR73" i="2"/>
  <c r="AS73" i="2"/>
  <c r="AT73" i="2"/>
  <c r="AU73" i="2"/>
  <c r="AZ73" i="2"/>
  <c r="BA73" i="2"/>
  <c r="BB73" i="2"/>
  <c r="BC73" i="2"/>
  <c r="BD73" i="2"/>
  <c r="BE73" i="2"/>
  <c r="BF73" i="2"/>
  <c r="BG73" i="2"/>
  <c r="O74" i="2"/>
  <c r="P74" i="2"/>
  <c r="Q74" i="2"/>
  <c r="R74" i="2"/>
  <c r="S74" i="2"/>
  <c r="T74" i="2"/>
  <c r="U74" i="2"/>
  <c r="V74" i="2"/>
  <c r="W74" i="2"/>
  <c r="X74" i="2"/>
  <c r="Y74" i="2"/>
  <c r="AA74" i="2"/>
  <c r="AB74" i="2"/>
  <c r="AC74" i="2"/>
  <c r="AD74" i="2"/>
  <c r="AE74" i="2"/>
  <c r="AF74" i="2"/>
  <c r="AG74" i="2"/>
  <c r="AH74" i="2"/>
  <c r="AJ74" i="2"/>
  <c r="AK74" i="2"/>
  <c r="AL74" i="2"/>
  <c r="AM74" i="2"/>
  <c r="AN74" i="2"/>
  <c r="AO74" i="2"/>
  <c r="AP74" i="2"/>
  <c r="AQ74" i="2"/>
  <c r="AR74" i="2"/>
  <c r="AS74" i="2"/>
  <c r="AT74" i="2"/>
  <c r="AU74" i="2"/>
  <c r="AZ74" i="2"/>
  <c r="BA74" i="2"/>
  <c r="BB74" i="2"/>
  <c r="BC74" i="2"/>
  <c r="BD74" i="2"/>
  <c r="BE74" i="2"/>
  <c r="BF74" i="2"/>
  <c r="BG74" i="2"/>
  <c r="O75" i="2"/>
  <c r="P75" i="2"/>
  <c r="Q75" i="2"/>
  <c r="R75" i="2"/>
  <c r="S75" i="2"/>
  <c r="T75" i="2"/>
  <c r="U75" i="2"/>
  <c r="V75" i="2"/>
  <c r="W75" i="2"/>
  <c r="X75" i="2"/>
  <c r="Y75" i="2"/>
  <c r="AA75" i="2"/>
  <c r="AB75" i="2"/>
  <c r="AC75" i="2"/>
  <c r="AD75" i="2"/>
  <c r="AE75" i="2"/>
  <c r="AF75" i="2"/>
  <c r="AG75" i="2"/>
  <c r="AH75" i="2"/>
  <c r="AI75" i="2"/>
  <c r="AJ75" i="2"/>
  <c r="AK75" i="2"/>
  <c r="AL75" i="2"/>
  <c r="AM75" i="2"/>
  <c r="AN75" i="2"/>
  <c r="AO75" i="2"/>
  <c r="AP75" i="2"/>
  <c r="AQ75" i="2"/>
  <c r="AS75" i="2"/>
  <c r="AT75" i="2"/>
  <c r="AU75" i="2"/>
  <c r="AZ75" i="2"/>
  <c r="BA75" i="2"/>
  <c r="BB75" i="2"/>
  <c r="BC75" i="2"/>
  <c r="BD75" i="2"/>
  <c r="BE75" i="2"/>
  <c r="BF75" i="2"/>
  <c r="BG75" i="2"/>
  <c r="O76" i="2"/>
  <c r="P76" i="2"/>
  <c r="Q76" i="2"/>
  <c r="R76" i="2"/>
  <c r="S76" i="2"/>
  <c r="T76" i="2"/>
  <c r="U76" i="2"/>
  <c r="V76" i="2"/>
  <c r="W76" i="2"/>
  <c r="X76" i="2"/>
  <c r="Y76" i="2"/>
  <c r="AA76" i="2"/>
  <c r="AB76" i="2"/>
  <c r="AC76" i="2"/>
  <c r="AD76" i="2"/>
  <c r="AE76" i="2"/>
  <c r="AF76" i="2"/>
  <c r="AG76" i="2"/>
  <c r="AH76" i="2"/>
  <c r="AI76" i="2"/>
  <c r="AJ76" i="2"/>
  <c r="AK76" i="2"/>
  <c r="AL76" i="2"/>
  <c r="AM76" i="2"/>
  <c r="AN76" i="2"/>
  <c r="AO76" i="2"/>
  <c r="AP76" i="2"/>
  <c r="AQ76" i="2"/>
  <c r="AR76" i="2"/>
  <c r="AS76" i="2"/>
  <c r="AT76" i="2"/>
  <c r="AU76" i="2"/>
  <c r="AZ76" i="2"/>
  <c r="BB76" i="2"/>
  <c r="BC76" i="2"/>
  <c r="BD76" i="2"/>
  <c r="BE76" i="2"/>
  <c r="BF76" i="2"/>
  <c r="BG76" i="2"/>
  <c r="O77" i="2"/>
  <c r="P77" i="2"/>
  <c r="Q77" i="2"/>
  <c r="R77" i="2"/>
  <c r="S77" i="2"/>
  <c r="T77" i="2"/>
  <c r="U77" i="2"/>
  <c r="V77" i="2"/>
  <c r="W77" i="2"/>
  <c r="X77" i="2"/>
  <c r="Y77" i="2"/>
  <c r="AA77" i="2"/>
  <c r="AB77" i="2"/>
  <c r="AC77" i="2"/>
  <c r="AD77" i="2"/>
  <c r="AE77" i="2"/>
  <c r="AF77" i="2"/>
  <c r="AG77" i="2"/>
  <c r="AH77" i="2"/>
  <c r="AI77" i="2"/>
  <c r="AJ77" i="2"/>
  <c r="AK77" i="2"/>
  <c r="AM77" i="2"/>
  <c r="AN77" i="2"/>
  <c r="AO77" i="2"/>
  <c r="AP77" i="2"/>
  <c r="AQ77" i="2"/>
  <c r="AR77" i="2"/>
  <c r="AS77" i="2"/>
  <c r="AT77" i="2"/>
  <c r="AU77" i="2"/>
  <c r="AZ77" i="2"/>
  <c r="BA77" i="2"/>
  <c r="BB77" i="2"/>
  <c r="BC77" i="2"/>
  <c r="BD77" i="2"/>
  <c r="BE77" i="2"/>
  <c r="BF77" i="2"/>
  <c r="BG77" i="2"/>
  <c r="O78" i="2"/>
  <c r="P78" i="2"/>
  <c r="Q78" i="2"/>
  <c r="R78" i="2"/>
  <c r="S78" i="2"/>
  <c r="T78" i="2"/>
  <c r="U78" i="2"/>
  <c r="V78" i="2"/>
  <c r="W78" i="2"/>
  <c r="X78" i="2"/>
  <c r="Y78" i="2"/>
  <c r="AA78" i="2"/>
  <c r="AB78" i="2"/>
  <c r="AC78" i="2"/>
  <c r="AD78" i="2"/>
  <c r="AE78" i="2"/>
  <c r="AF78" i="2"/>
  <c r="AG78" i="2"/>
  <c r="AH78" i="2"/>
  <c r="AI78" i="2"/>
  <c r="AJ78" i="2"/>
  <c r="AK78" i="2"/>
  <c r="AL78" i="2"/>
  <c r="AM78" i="2"/>
  <c r="AN78" i="2"/>
  <c r="AO78" i="2"/>
  <c r="AP78" i="2"/>
  <c r="AQ78" i="2"/>
  <c r="AR78" i="2"/>
  <c r="AS78" i="2"/>
  <c r="AT78" i="2"/>
  <c r="AU78" i="2"/>
  <c r="AZ78" i="2"/>
  <c r="BB78" i="2"/>
  <c r="BC78" i="2"/>
  <c r="BD78" i="2"/>
  <c r="BE78" i="2"/>
  <c r="BF78" i="2"/>
  <c r="O79" i="2"/>
  <c r="P79" i="2"/>
  <c r="Q79" i="2"/>
  <c r="R79" i="2"/>
  <c r="S79" i="2"/>
  <c r="T79" i="2"/>
  <c r="U79" i="2"/>
  <c r="V79" i="2"/>
  <c r="W79" i="2"/>
  <c r="X79" i="2"/>
  <c r="Y79" i="2"/>
  <c r="AA79" i="2"/>
  <c r="AB79" i="2"/>
  <c r="AC79" i="2"/>
  <c r="AD79" i="2"/>
  <c r="AE79" i="2"/>
  <c r="AF79" i="2"/>
  <c r="AG79" i="2"/>
  <c r="AH79" i="2"/>
  <c r="AI79" i="2"/>
  <c r="AJ79" i="2"/>
  <c r="AK79" i="2"/>
  <c r="AL79" i="2"/>
  <c r="AM79" i="2"/>
  <c r="AN79" i="2"/>
  <c r="AO79" i="2"/>
  <c r="AP79" i="2"/>
  <c r="AQ79" i="2"/>
  <c r="AR79" i="2"/>
  <c r="AS79" i="2"/>
  <c r="AT79" i="2"/>
  <c r="AU79" i="2"/>
  <c r="AZ79" i="2"/>
  <c r="BA79" i="2"/>
  <c r="BB79" i="2"/>
  <c r="BC79" i="2"/>
  <c r="BD79" i="2"/>
  <c r="BE79" i="2"/>
  <c r="BF79" i="2"/>
  <c r="BG79" i="2"/>
  <c r="O80" i="2"/>
  <c r="P80" i="2"/>
  <c r="Q80" i="2"/>
  <c r="R80" i="2"/>
  <c r="S80" i="2"/>
  <c r="T80" i="2"/>
  <c r="U80" i="2"/>
  <c r="V80" i="2"/>
  <c r="W80" i="2"/>
  <c r="X80" i="2"/>
  <c r="Y80" i="2"/>
  <c r="AA80" i="2"/>
  <c r="AB80" i="2"/>
  <c r="AC80" i="2"/>
  <c r="AD80" i="2"/>
  <c r="AE80" i="2"/>
  <c r="AF80" i="2"/>
  <c r="AG80" i="2"/>
  <c r="AH80" i="2"/>
  <c r="AI80" i="2"/>
  <c r="AJ80" i="2"/>
  <c r="AK80" i="2"/>
  <c r="AL80" i="2"/>
  <c r="AM80" i="2"/>
  <c r="AN80" i="2"/>
  <c r="AO80" i="2"/>
  <c r="AP80" i="2"/>
  <c r="AQ80" i="2"/>
  <c r="AR80" i="2"/>
  <c r="AS80" i="2"/>
  <c r="AT80" i="2"/>
  <c r="AU80" i="2"/>
  <c r="AZ80" i="2"/>
  <c r="BA80" i="2"/>
  <c r="BB80" i="2"/>
  <c r="BC80" i="2"/>
  <c r="BD80" i="2"/>
  <c r="BE80" i="2"/>
  <c r="BF80" i="2"/>
  <c r="BG80" i="2"/>
  <c r="O81" i="2"/>
  <c r="P81" i="2"/>
  <c r="Q81" i="2"/>
  <c r="R81" i="2"/>
  <c r="S81" i="2"/>
  <c r="T81" i="2"/>
  <c r="U81" i="2"/>
  <c r="V81" i="2"/>
  <c r="W81" i="2"/>
  <c r="X81" i="2"/>
  <c r="Y81" i="2"/>
  <c r="AA81" i="2"/>
  <c r="AB81" i="2"/>
  <c r="AC81" i="2"/>
  <c r="AD81" i="2"/>
  <c r="AE81" i="2"/>
  <c r="AF81" i="2"/>
  <c r="AG81" i="2"/>
  <c r="AH81" i="2"/>
  <c r="AI81" i="2"/>
  <c r="AJ81" i="2"/>
  <c r="AK81" i="2"/>
  <c r="AL81" i="2"/>
  <c r="AM81" i="2"/>
  <c r="AN81" i="2"/>
  <c r="AO81" i="2"/>
  <c r="AP81" i="2"/>
  <c r="AQ81" i="2"/>
  <c r="AR81" i="2"/>
  <c r="AS81" i="2"/>
  <c r="AT81" i="2"/>
  <c r="AU81" i="2"/>
  <c r="AZ81" i="2"/>
  <c r="BA81" i="2"/>
  <c r="BB81" i="2"/>
  <c r="BC81" i="2"/>
  <c r="BD81" i="2"/>
  <c r="BE81" i="2"/>
  <c r="BF81" i="2"/>
  <c r="BG81" i="2"/>
  <c r="O82" i="2"/>
  <c r="P82" i="2"/>
  <c r="Q82" i="2"/>
  <c r="R82" i="2"/>
  <c r="S82" i="2"/>
  <c r="T82" i="2"/>
  <c r="U82" i="2"/>
  <c r="V82" i="2"/>
  <c r="W82" i="2"/>
  <c r="X82" i="2"/>
  <c r="Y82" i="2"/>
  <c r="AA82" i="2"/>
  <c r="AB82" i="2"/>
  <c r="AC82" i="2"/>
  <c r="AD82" i="2"/>
  <c r="AE82" i="2"/>
  <c r="AF82" i="2"/>
  <c r="AG82" i="2"/>
  <c r="AH82" i="2"/>
  <c r="AI82" i="2"/>
  <c r="AJ82" i="2"/>
  <c r="AK82" i="2"/>
  <c r="AL82" i="2"/>
  <c r="AM82" i="2"/>
  <c r="AN82" i="2"/>
  <c r="AO82" i="2"/>
  <c r="AP82" i="2"/>
  <c r="AQ82" i="2"/>
  <c r="AR82" i="2"/>
  <c r="AS82" i="2"/>
  <c r="AT82" i="2"/>
  <c r="AU82" i="2"/>
  <c r="AZ82" i="2"/>
  <c r="BA82" i="2"/>
  <c r="BB82" i="2"/>
  <c r="BC82" i="2"/>
  <c r="BD82" i="2"/>
  <c r="BE82" i="2"/>
  <c r="BF82" i="2"/>
  <c r="BG82" i="2"/>
  <c r="O83" i="2"/>
  <c r="P83" i="2"/>
  <c r="Q83" i="2"/>
  <c r="R83" i="2"/>
  <c r="S83" i="2"/>
  <c r="T83" i="2"/>
  <c r="U83" i="2"/>
  <c r="V83" i="2"/>
  <c r="W83" i="2"/>
  <c r="X83" i="2"/>
  <c r="Y83" i="2"/>
  <c r="AA83" i="2"/>
  <c r="AB83" i="2"/>
  <c r="AC83" i="2"/>
  <c r="AD83" i="2"/>
  <c r="AE83" i="2"/>
  <c r="AF83" i="2"/>
  <c r="AG83" i="2"/>
  <c r="AH83" i="2"/>
  <c r="AI83" i="2"/>
  <c r="AJ83" i="2"/>
  <c r="AK83" i="2"/>
  <c r="AL83" i="2"/>
  <c r="AM83" i="2"/>
  <c r="AN83" i="2"/>
  <c r="AO83" i="2"/>
  <c r="AP83" i="2"/>
  <c r="AQ83" i="2"/>
  <c r="AR83" i="2"/>
  <c r="AS83" i="2"/>
  <c r="AT83" i="2"/>
  <c r="AU83" i="2"/>
  <c r="AZ83" i="2"/>
  <c r="BA83" i="2"/>
  <c r="BB83" i="2"/>
  <c r="BC83" i="2"/>
  <c r="BD83" i="2"/>
  <c r="BE83" i="2"/>
  <c r="BF83" i="2"/>
  <c r="BG83" i="2"/>
  <c r="O84" i="2"/>
  <c r="P84" i="2"/>
  <c r="Q84" i="2"/>
  <c r="R84" i="2"/>
  <c r="S84" i="2"/>
  <c r="T84" i="2"/>
  <c r="U84" i="2"/>
  <c r="V84" i="2"/>
  <c r="W84" i="2"/>
  <c r="X84" i="2"/>
  <c r="Y84" i="2"/>
  <c r="AA84" i="2"/>
  <c r="AB84" i="2"/>
  <c r="AC84" i="2"/>
  <c r="AD84" i="2"/>
  <c r="AE84" i="2"/>
  <c r="AF84" i="2"/>
  <c r="AG84" i="2"/>
  <c r="AH84" i="2"/>
  <c r="AI84" i="2"/>
  <c r="AJ84" i="2"/>
  <c r="AK84" i="2"/>
  <c r="AL84" i="2"/>
  <c r="AM84" i="2"/>
  <c r="AN84" i="2"/>
  <c r="AO84" i="2"/>
  <c r="AP84" i="2"/>
  <c r="AQ84" i="2"/>
  <c r="AR84" i="2"/>
  <c r="AS84" i="2"/>
  <c r="AT84" i="2"/>
  <c r="AU84" i="2"/>
  <c r="AZ84" i="2"/>
  <c r="BA84" i="2"/>
  <c r="BB84" i="2"/>
  <c r="BC84" i="2"/>
  <c r="BD84" i="2"/>
  <c r="BE84" i="2"/>
  <c r="BF84" i="2"/>
  <c r="BG84" i="2"/>
  <c r="O85" i="2"/>
  <c r="P85" i="2"/>
  <c r="Q85" i="2"/>
  <c r="R85" i="2"/>
  <c r="S85" i="2"/>
  <c r="T85" i="2"/>
  <c r="U85" i="2"/>
  <c r="V85" i="2"/>
  <c r="W85" i="2"/>
  <c r="X85" i="2"/>
  <c r="Y85" i="2"/>
  <c r="AA85" i="2"/>
  <c r="AB85" i="2"/>
  <c r="AC85" i="2"/>
  <c r="AD85" i="2"/>
  <c r="AE85" i="2"/>
  <c r="AF85" i="2"/>
  <c r="AG85" i="2"/>
  <c r="AH85" i="2"/>
  <c r="AI85" i="2"/>
  <c r="AJ85" i="2"/>
  <c r="AK85" i="2"/>
  <c r="AL85" i="2"/>
  <c r="AM85" i="2"/>
  <c r="AN85" i="2"/>
  <c r="AO85" i="2"/>
  <c r="AP85" i="2"/>
  <c r="AQ85" i="2"/>
  <c r="AR85" i="2"/>
  <c r="AS85" i="2"/>
  <c r="AT85" i="2"/>
  <c r="AU85" i="2"/>
  <c r="AZ85" i="2"/>
  <c r="BA85" i="2"/>
  <c r="BB85" i="2"/>
  <c r="BC85" i="2"/>
  <c r="BD85" i="2"/>
  <c r="BE85" i="2"/>
  <c r="BF85" i="2"/>
  <c r="BG85" i="2"/>
  <c r="O86" i="2"/>
  <c r="P86" i="2"/>
  <c r="Q86" i="2"/>
  <c r="R86" i="2"/>
  <c r="S86" i="2"/>
  <c r="T86" i="2"/>
  <c r="U86" i="2"/>
  <c r="V86" i="2"/>
  <c r="W86" i="2"/>
  <c r="X86" i="2"/>
  <c r="Y86" i="2"/>
  <c r="AA86" i="2"/>
  <c r="AB86" i="2"/>
  <c r="AC86" i="2"/>
  <c r="AD86" i="2"/>
  <c r="AE86" i="2"/>
  <c r="AF86" i="2"/>
  <c r="AG86" i="2"/>
  <c r="AH86" i="2"/>
  <c r="AI86" i="2"/>
  <c r="AJ86" i="2"/>
  <c r="AK86" i="2"/>
  <c r="AL86" i="2"/>
  <c r="AM86" i="2"/>
  <c r="AN86" i="2"/>
  <c r="AO86" i="2"/>
  <c r="AP86" i="2"/>
  <c r="AQ86" i="2"/>
  <c r="AR86" i="2"/>
  <c r="AS86" i="2"/>
  <c r="AT86" i="2"/>
  <c r="AU86" i="2"/>
  <c r="AZ86" i="2"/>
  <c r="BA86" i="2"/>
  <c r="BB86" i="2"/>
  <c r="BD86" i="2"/>
  <c r="BE86" i="2"/>
  <c r="BF86" i="2"/>
  <c r="BG86" i="2"/>
  <c r="O87" i="2"/>
  <c r="P87" i="2"/>
  <c r="Q87" i="2"/>
  <c r="R87" i="2"/>
  <c r="S87" i="2"/>
  <c r="T87" i="2"/>
  <c r="U87" i="2"/>
  <c r="V87" i="2"/>
  <c r="W87" i="2"/>
  <c r="X87" i="2"/>
  <c r="Y87" i="2"/>
  <c r="AA87" i="2"/>
  <c r="AB87" i="2"/>
  <c r="AC87" i="2"/>
  <c r="AD87" i="2"/>
  <c r="AE87" i="2"/>
  <c r="AF87" i="2"/>
  <c r="AG87" i="2"/>
  <c r="AH87" i="2"/>
  <c r="AI87" i="2"/>
  <c r="AK87" i="2"/>
  <c r="AL87" i="2"/>
  <c r="AM87" i="2"/>
  <c r="AN87" i="2"/>
  <c r="AO87" i="2"/>
  <c r="AQ87" i="2"/>
  <c r="AR87" i="2"/>
  <c r="AS87" i="2"/>
  <c r="AT87" i="2"/>
  <c r="AU87" i="2"/>
  <c r="AZ87" i="2"/>
  <c r="BA87" i="2"/>
  <c r="BB87" i="2"/>
  <c r="BC87" i="2"/>
  <c r="BD87" i="2"/>
  <c r="BE87" i="2"/>
  <c r="BF87" i="2"/>
  <c r="BG87" i="2"/>
  <c r="O88" i="2"/>
  <c r="P88" i="2"/>
  <c r="Q88" i="2"/>
  <c r="R88" i="2"/>
  <c r="S88" i="2"/>
  <c r="T88" i="2"/>
  <c r="U88" i="2"/>
  <c r="V88" i="2"/>
  <c r="W88" i="2"/>
  <c r="X88" i="2"/>
  <c r="Y88" i="2"/>
  <c r="AA88" i="2"/>
  <c r="AB88" i="2"/>
  <c r="AC88" i="2"/>
  <c r="AD88" i="2"/>
  <c r="AE88" i="2"/>
  <c r="AF88" i="2"/>
  <c r="AG88" i="2"/>
  <c r="AH88" i="2"/>
  <c r="AI88" i="2"/>
  <c r="AJ88" i="2"/>
  <c r="AK88" i="2"/>
  <c r="AL88" i="2"/>
  <c r="AM88" i="2"/>
  <c r="AN88" i="2"/>
  <c r="AO88" i="2"/>
  <c r="AP88" i="2"/>
  <c r="AQ88" i="2"/>
  <c r="AR88" i="2"/>
  <c r="AS88" i="2"/>
  <c r="AT88" i="2"/>
  <c r="AU88" i="2"/>
  <c r="AZ88" i="2"/>
  <c r="BA88" i="2"/>
  <c r="BB88" i="2"/>
  <c r="BC88" i="2"/>
  <c r="BD88" i="2"/>
  <c r="BE88" i="2"/>
  <c r="BF88" i="2"/>
  <c r="BG88" i="2"/>
  <c r="O89" i="2"/>
  <c r="P89" i="2"/>
  <c r="Q89" i="2"/>
  <c r="R89" i="2"/>
  <c r="S89" i="2"/>
  <c r="T89" i="2"/>
  <c r="U89" i="2"/>
  <c r="V89" i="2"/>
  <c r="W89" i="2"/>
  <c r="X89" i="2"/>
  <c r="Y89" i="2"/>
  <c r="AA89" i="2"/>
  <c r="AB89" i="2"/>
  <c r="AC89" i="2"/>
  <c r="AD89" i="2"/>
  <c r="AE89" i="2"/>
  <c r="AF89" i="2"/>
  <c r="AG89" i="2"/>
  <c r="AH89" i="2"/>
  <c r="AI89" i="2"/>
  <c r="AJ89" i="2"/>
  <c r="AK89" i="2"/>
  <c r="AL89" i="2"/>
  <c r="AM89" i="2"/>
  <c r="AN89" i="2"/>
  <c r="AO89" i="2"/>
  <c r="AP89" i="2"/>
  <c r="AQ89" i="2"/>
  <c r="AR89" i="2"/>
  <c r="AS89" i="2"/>
  <c r="AT89" i="2"/>
  <c r="AU89" i="2"/>
  <c r="AZ89" i="2"/>
  <c r="BA89" i="2"/>
  <c r="BB89" i="2"/>
  <c r="BC89" i="2"/>
  <c r="BD89" i="2"/>
  <c r="BE89" i="2"/>
  <c r="BF89" i="2"/>
  <c r="O90" i="2"/>
  <c r="P90" i="2"/>
  <c r="Q90" i="2"/>
  <c r="R90" i="2"/>
  <c r="S90" i="2"/>
  <c r="T90" i="2"/>
  <c r="U90" i="2"/>
  <c r="V90" i="2"/>
  <c r="W90" i="2"/>
  <c r="X90" i="2"/>
  <c r="Y90" i="2"/>
  <c r="Z90" i="2"/>
  <c r="AB90" i="2"/>
  <c r="AC90" i="2"/>
  <c r="AD90" i="2"/>
  <c r="AE90" i="2"/>
  <c r="AF90" i="2"/>
  <c r="AG90" i="2"/>
  <c r="AH90" i="2"/>
  <c r="AI90" i="2"/>
  <c r="AJ90" i="2"/>
  <c r="AK90" i="2"/>
  <c r="AL90" i="2"/>
  <c r="AM90" i="2"/>
  <c r="AN90" i="2"/>
  <c r="AO90" i="2"/>
  <c r="AP90" i="2"/>
  <c r="AQ90" i="2"/>
  <c r="AR90" i="2"/>
  <c r="AS90" i="2"/>
  <c r="AT90" i="2"/>
  <c r="AU90" i="2"/>
  <c r="AZ90" i="2"/>
  <c r="BA90" i="2"/>
  <c r="BB90" i="2"/>
  <c r="BC90" i="2"/>
  <c r="BD90" i="2"/>
  <c r="BE90" i="2"/>
  <c r="BF90" i="2"/>
  <c r="BG90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N3" i="2"/>
  <c r="Y3" i="2"/>
  <c r="X3" i="2"/>
  <c r="W3" i="2"/>
  <c r="V3" i="2"/>
  <c r="U3" i="2"/>
  <c r="T3" i="2"/>
  <c r="S3" i="2"/>
  <c r="R3" i="2"/>
  <c r="Q3" i="2"/>
  <c r="P3" i="2"/>
  <c r="AY89" i="2" l="1"/>
  <c r="BK89" i="2"/>
  <c r="AY87" i="2"/>
  <c r="BK87" i="2"/>
  <c r="AY85" i="2"/>
  <c r="BK85" i="2"/>
  <c r="AY83" i="2"/>
  <c r="BK83" i="2"/>
  <c r="AY81" i="2"/>
  <c r="BK81" i="2"/>
  <c r="AY78" i="2"/>
  <c r="BK78" i="2"/>
  <c r="AY76" i="2"/>
  <c r="BK76" i="2"/>
  <c r="AY74" i="2"/>
  <c r="BK74" i="2"/>
  <c r="AY72" i="2"/>
  <c r="BK72" i="2"/>
  <c r="AY70" i="2"/>
  <c r="BK70" i="2"/>
  <c r="AY69" i="2"/>
  <c r="BK69" i="2"/>
  <c r="AY67" i="2"/>
  <c r="BK67" i="2"/>
  <c r="AY65" i="2"/>
  <c r="BK65" i="2"/>
  <c r="AY63" i="2"/>
  <c r="BK63" i="2"/>
  <c r="AY62" i="2"/>
  <c r="BK62" i="2"/>
  <c r="AY60" i="2"/>
  <c r="BK60" i="2"/>
  <c r="AY58" i="2"/>
  <c r="BK58" i="2"/>
  <c r="AY56" i="2"/>
  <c r="BK56" i="2"/>
  <c r="AY54" i="2"/>
  <c r="BK54" i="2"/>
  <c r="AY52" i="2"/>
  <c r="BK52" i="2"/>
  <c r="AY50" i="2"/>
  <c r="BK50" i="2"/>
  <c r="AY47" i="2"/>
  <c r="BK47" i="2"/>
  <c r="AY45" i="2"/>
  <c r="BK45" i="2"/>
  <c r="AY43" i="2"/>
  <c r="BK43" i="2"/>
  <c r="AY40" i="2"/>
  <c r="BK40" i="2"/>
  <c r="AY38" i="2"/>
  <c r="BK38" i="2"/>
  <c r="AY36" i="2"/>
  <c r="BK36" i="2"/>
  <c r="AY34" i="2"/>
  <c r="BK34" i="2"/>
  <c r="AY33" i="2"/>
  <c r="BK33" i="2"/>
  <c r="AY31" i="2"/>
  <c r="BK31" i="2"/>
  <c r="AY29" i="2"/>
  <c r="BK29" i="2"/>
  <c r="AY27" i="2"/>
  <c r="BK27" i="2"/>
  <c r="AY25" i="2"/>
  <c r="BK25" i="2"/>
  <c r="AY23" i="2"/>
  <c r="BK23" i="2"/>
  <c r="AY20" i="2"/>
  <c r="BK20" i="2"/>
  <c r="AY18" i="2"/>
  <c r="BK18" i="2"/>
  <c r="AY16" i="2"/>
  <c r="BK16" i="2"/>
  <c r="AY14" i="2"/>
  <c r="BK14" i="2"/>
  <c r="AY12" i="2"/>
  <c r="BK12" i="2"/>
  <c r="AY10" i="2"/>
  <c r="BK10" i="2"/>
  <c r="AY8" i="2"/>
  <c r="BK8" i="2"/>
  <c r="AY6" i="2"/>
  <c r="BK6" i="2"/>
  <c r="AY4" i="2"/>
  <c r="BK4" i="2"/>
  <c r="AI72" i="2"/>
  <c r="BG72" i="2"/>
  <c r="BC86" i="2"/>
  <c r="AY90" i="2"/>
  <c r="BK90" i="2"/>
  <c r="AY88" i="2"/>
  <c r="BK88" i="2"/>
  <c r="AY86" i="2"/>
  <c r="BK86" i="2"/>
  <c r="AY84" i="2"/>
  <c r="BK84" i="2"/>
  <c r="AY82" i="2"/>
  <c r="BK82" i="2"/>
  <c r="AY80" i="2"/>
  <c r="BK80" i="2"/>
  <c r="AY79" i="2"/>
  <c r="BK79" i="2"/>
  <c r="AY77" i="2"/>
  <c r="BK77" i="2"/>
  <c r="AY75" i="2"/>
  <c r="BK75" i="2"/>
  <c r="AY73" i="2"/>
  <c r="BK73" i="2"/>
  <c r="AY71" i="2"/>
  <c r="BK71" i="2"/>
  <c r="AY68" i="2"/>
  <c r="BK68" i="2"/>
  <c r="AY66" i="2"/>
  <c r="BK66" i="2"/>
  <c r="AY64" i="2"/>
  <c r="BK64" i="2"/>
  <c r="AY61" i="2"/>
  <c r="BK61" i="2"/>
  <c r="AY59" i="2"/>
  <c r="BK59" i="2"/>
  <c r="AY57" i="2"/>
  <c r="BK57" i="2"/>
  <c r="AY55" i="2"/>
  <c r="BK55" i="2"/>
  <c r="AY53" i="2"/>
  <c r="BK53" i="2"/>
  <c r="AY51" i="2"/>
  <c r="BK51" i="2"/>
  <c r="AY49" i="2"/>
  <c r="BK49" i="2"/>
  <c r="AY48" i="2"/>
  <c r="BK48" i="2"/>
  <c r="AY46" i="2"/>
  <c r="BK46" i="2"/>
  <c r="AY44" i="2"/>
  <c r="BK44" i="2"/>
  <c r="AY42" i="2"/>
  <c r="BK42" i="2"/>
  <c r="AY41" i="2"/>
  <c r="BK41" i="2"/>
  <c r="AY39" i="2"/>
  <c r="BK39" i="2"/>
  <c r="AY37" i="2"/>
  <c r="BK37" i="2"/>
  <c r="AY35" i="2"/>
  <c r="BK35" i="2"/>
  <c r="AY32" i="2"/>
  <c r="BK32" i="2"/>
  <c r="AY30" i="2"/>
  <c r="BK30" i="2"/>
  <c r="AY28" i="2"/>
  <c r="BK28" i="2"/>
  <c r="AY26" i="2"/>
  <c r="BK26" i="2"/>
  <c r="AY24" i="2"/>
  <c r="BK24" i="2"/>
  <c r="AY22" i="2"/>
  <c r="BK22" i="2"/>
  <c r="AY21" i="2"/>
  <c r="BK21" i="2"/>
  <c r="AY19" i="2"/>
  <c r="BK19" i="2"/>
  <c r="AY17" i="2"/>
  <c r="BK17" i="2"/>
  <c r="AY15" i="2"/>
  <c r="BK15" i="2"/>
  <c r="AY13" i="2"/>
  <c r="BK13" i="2"/>
  <c r="AY11" i="2"/>
  <c r="BK11" i="2"/>
  <c r="AY9" i="2"/>
  <c r="BK9" i="2"/>
  <c r="AY7" i="2"/>
  <c r="BK7" i="2"/>
  <c r="AY5" i="2"/>
  <c r="BK5" i="2"/>
  <c r="AX86" i="2"/>
  <c r="BJ86" i="2"/>
  <c r="AX80" i="2"/>
  <c r="BJ80" i="2"/>
  <c r="AX79" i="2"/>
  <c r="BJ79" i="2"/>
  <c r="AX77" i="2"/>
  <c r="BJ77" i="2"/>
  <c r="AX75" i="2"/>
  <c r="BJ75" i="2"/>
  <c r="AX73" i="2"/>
  <c r="BJ73" i="2"/>
  <c r="AX71" i="2"/>
  <c r="BJ71" i="2"/>
  <c r="AX68" i="2"/>
  <c r="BJ68" i="2"/>
  <c r="AX66" i="2"/>
  <c r="BJ66" i="2"/>
  <c r="AX64" i="2"/>
  <c r="BJ64" i="2"/>
  <c r="AX61" i="2"/>
  <c r="BJ61" i="2"/>
  <c r="AX59" i="2"/>
  <c r="BJ59" i="2"/>
  <c r="AX57" i="2"/>
  <c r="BJ57" i="2"/>
  <c r="AX55" i="2"/>
  <c r="BJ55" i="2"/>
  <c r="AX53" i="2"/>
  <c r="BJ53" i="2"/>
  <c r="AX51" i="2"/>
  <c r="BJ51" i="2"/>
  <c r="AX49" i="2"/>
  <c r="BJ49" i="2"/>
  <c r="AX48" i="2"/>
  <c r="BJ48" i="2"/>
  <c r="AX46" i="2"/>
  <c r="BJ46" i="2"/>
  <c r="AX44" i="2"/>
  <c r="BJ44" i="2"/>
  <c r="AX42" i="2"/>
  <c r="BJ42" i="2"/>
  <c r="AX41" i="2"/>
  <c r="BJ41" i="2"/>
  <c r="AX39" i="2"/>
  <c r="BJ39" i="2"/>
  <c r="AX37" i="2"/>
  <c r="BJ37" i="2"/>
  <c r="AX35" i="2"/>
  <c r="BJ35" i="2"/>
  <c r="AX32" i="2"/>
  <c r="BJ32" i="2"/>
  <c r="AX30" i="2"/>
  <c r="BJ30" i="2"/>
  <c r="AX28" i="2"/>
  <c r="BJ28" i="2"/>
  <c r="AX26" i="2"/>
  <c r="BJ26" i="2"/>
  <c r="AX24" i="2"/>
  <c r="BJ24" i="2"/>
  <c r="AX22" i="2"/>
  <c r="BJ22" i="2"/>
  <c r="AX21" i="2"/>
  <c r="BJ21" i="2"/>
  <c r="AX19" i="2"/>
  <c r="BJ19" i="2"/>
  <c r="AX17" i="2"/>
  <c r="BJ17" i="2"/>
  <c r="AX15" i="2"/>
  <c r="BJ15" i="2"/>
  <c r="AX13" i="2"/>
  <c r="BJ13" i="2"/>
  <c r="AX11" i="2"/>
  <c r="BJ11" i="2"/>
  <c r="AX9" i="2"/>
  <c r="BJ9" i="2"/>
  <c r="AX7" i="2"/>
  <c r="BJ7" i="2"/>
  <c r="AX5" i="2"/>
  <c r="BJ5" i="2"/>
  <c r="AX88" i="2"/>
  <c r="BJ88" i="2"/>
  <c r="AX84" i="2"/>
  <c r="BJ84" i="2"/>
  <c r="AX90" i="2"/>
  <c r="BJ90" i="2"/>
  <c r="AX82" i="2"/>
  <c r="BJ82" i="2"/>
  <c r="AX89" i="2"/>
  <c r="BJ89" i="2"/>
  <c r="AX87" i="2"/>
  <c r="BJ87" i="2"/>
  <c r="AX85" i="2"/>
  <c r="BJ85" i="2"/>
  <c r="AX83" i="2"/>
  <c r="BJ83" i="2"/>
  <c r="AX81" i="2"/>
  <c r="BJ81" i="2"/>
  <c r="AX78" i="2"/>
  <c r="BJ78" i="2"/>
  <c r="AX76" i="2"/>
  <c r="BJ76" i="2"/>
  <c r="AX74" i="2"/>
  <c r="BJ74" i="2"/>
  <c r="AX72" i="2"/>
  <c r="BJ72" i="2"/>
  <c r="AX70" i="2"/>
  <c r="BJ70" i="2"/>
  <c r="AX69" i="2"/>
  <c r="BJ69" i="2"/>
  <c r="AX67" i="2"/>
  <c r="BJ67" i="2"/>
  <c r="AX65" i="2"/>
  <c r="BJ65" i="2"/>
  <c r="AX63" i="2"/>
  <c r="BJ63" i="2"/>
  <c r="AX62" i="2"/>
  <c r="BJ62" i="2"/>
  <c r="AX60" i="2"/>
  <c r="BJ60" i="2"/>
  <c r="AX58" i="2"/>
  <c r="BJ58" i="2"/>
  <c r="AX56" i="2"/>
  <c r="BJ56" i="2"/>
  <c r="AX54" i="2"/>
  <c r="BJ54" i="2"/>
  <c r="AX52" i="2"/>
  <c r="BJ52" i="2"/>
  <c r="AX50" i="2"/>
  <c r="BJ50" i="2"/>
  <c r="AX47" i="2"/>
  <c r="BJ47" i="2"/>
  <c r="AX45" i="2"/>
  <c r="BJ45" i="2"/>
  <c r="AX43" i="2"/>
  <c r="BJ43" i="2"/>
  <c r="AX40" i="2"/>
  <c r="BJ40" i="2"/>
  <c r="AX38" i="2"/>
  <c r="BJ38" i="2"/>
  <c r="AX36" i="2"/>
  <c r="BJ36" i="2"/>
  <c r="AX34" i="2"/>
  <c r="BJ34" i="2"/>
  <c r="AX33" i="2"/>
  <c r="BJ33" i="2"/>
  <c r="AX31" i="2"/>
  <c r="BJ31" i="2"/>
  <c r="AX29" i="2"/>
  <c r="BJ29" i="2"/>
  <c r="AX27" i="2"/>
  <c r="BJ27" i="2"/>
  <c r="AX25" i="2"/>
  <c r="BJ25" i="2"/>
  <c r="AX23" i="2"/>
  <c r="BJ23" i="2"/>
  <c r="AX20" i="2"/>
  <c r="BJ20" i="2"/>
  <c r="AX18" i="2"/>
  <c r="BJ18" i="2"/>
  <c r="AX16" i="2"/>
  <c r="BJ16" i="2"/>
  <c r="AX14" i="2"/>
  <c r="BJ14" i="2"/>
  <c r="AX12" i="2"/>
  <c r="BJ12" i="2"/>
  <c r="AX10" i="2"/>
  <c r="BJ10" i="2"/>
  <c r="AX8" i="2"/>
  <c r="BJ8" i="2"/>
  <c r="AX6" i="2"/>
  <c r="BJ6" i="2"/>
  <c r="AX4" i="2"/>
  <c r="BJ4" i="2"/>
  <c r="AW79" i="2"/>
  <c r="BI79" i="2"/>
  <c r="AW75" i="2"/>
  <c r="BI75" i="2"/>
  <c r="AW44" i="2"/>
  <c r="BI44" i="2"/>
  <c r="AW42" i="2"/>
  <c r="BI42" i="2"/>
  <c r="AW41" i="2"/>
  <c r="BI41" i="2"/>
  <c r="AW39" i="2"/>
  <c r="BI39" i="2"/>
  <c r="AW37" i="2"/>
  <c r="BI37" i="2"/>
  <c r="AW35" i="2"/>
  <c r="BI35" i="2"/>
  <c r="AW32" i="2"/>
  <c r="BI32" i="2"/>
  <c r="AW30" i="2"/>
  <c r="BI30" i="2"/>
  <c r="AW28" i="2"/>
  <c r="BI28" i="2"/>
  <c r="AW26" i="2"/>
  <c r="BI26" i="2"/>
  <c r="AW24" i="2"/>
  <c r="BI24" i="2"/>
  <c r="AW22" i="2"/>
  <c r="BI22" i="2"/>
  <c r="AW21" i="2"/>
  <c r="BI21" i="2"/>
  <c r="AW19" i="2"/>
  <c r="BI19" i="2"/>
  <c r="AW17" i="2"/>
  <c r="BI17" i="2"/>
  <c r="AW15" i="2"/>
  <c r="BI15" i="2"/>
  <c r="AW13" i="2"/>
  <c r="BI13" i="2"/>
  <c r="AW11" i="2"/>
  <c r="BI11" i="2"/>
  <c r="AW9" i="2"/>
  <c r="BI9" i="2"/>
  <c r="AW7" i="2"/>
  <c r="BI7" i="2"/>
  <c r="AW5" i="2"/>
  <c r="BI5" i="2"/>
  <c r="AW84" i="2"/>
  <c r="BI84" i="2"/>
  <c r="AW77" i="2"/>
  <c r="BI77" i="2"/>
  <c r="AW68" i="2"/>
  <c r="BI68" i="2"/>
  <c r="AW64" i="2"/>
  <c r="BI64" i="2"/>
  <c r="AW57" i="2"/>
  <c r="BI57" i="2"/>
  <c r="AW46" i="2"/>
  <c r="BI46" i="2"/>
  <c r="AW82" i="2"/>
  <c r="BI82" i="2"/>
  <c r="AW80" i="2"/>
  <c r="BI80" i="2"/>
  <c r="AW66" i="2"/>
  <c r="BI66" i="2"/>
  <c r="AW59" i="2"/>
  <c r="BI59" i="2"/>
  <c r="AW53" i="2"/>
  <c r="BI53" i="2"/>
  <c r="AW90" i="2"/>
  <c r="BI90" i="2"/>
  <c r="AW88" i="2"/>
  <c r="BI88" i="2"/>
  <c r="AW51" i="2"/>
  <c r="BI51" i="2"/>
  <c r="AW49" i="2"/>
  <c r="BI49" i="2"/>
  <c r="AW48" i="2"/>
  <c r="BI48" i="2"/>
  <c r="AW89" i="2"/>
  <c r="BI89" i="2"/>
  <c r="AW87" i="2"/>
  <c r="BI87" i="2"/>
  <c r="AW85" i="2"/>
  <c r="BI85" i="2"/>
  <c r="AW83" i="2"/>
  <c r="BI83" i="2"/>
  <c r="AW81" i="2"/>
  <c r="BI81" i="2"/>
  <c r="AW78" i="2"/>
  <c r="BI78" i="2"/>
  <c r="AW76" i="2"/>
  <c r="BI76" i="2"/>
  <c r="AW74" i="2"/>
  <c r="BI74" i="2"/>
  <c r="AW72" i="2"/>
  <c r="BI72" i="2"/>
  <c r="AW70" i="2"/>
  <c r="BI70" i="2"/>
  <c r="AW69" i="2"/>
  <c r="BI69" i="2"/>
  <c r="AW67" i="2"/>
  <c r="BI67" i="2"/>
  <c r="AW65" i="2"/>
  <c r="BI65" i="2"/>
  <c r="AW63" i="2"/>
  <c r="BI63" i="2"/>
  <c r="AW62" i="2"/>
  <c r="BI62" i="2"/>
  <c r="AW60" i="2"/>
  <c r="BI60" i="2"/>
  <c r="AW58" i="2"/>
  <c r="BI58" i="2"/>
  <c r="AW56" i="2"/>
  <c r="BI56" i="2"/>
  <c r="AW54" i="2"/>
  <c r="BI54" i="2"/>
  <c r="AW52" i="2"/>
  <c r="BI52" i="2"/>
  <c r="AW50" i="2"/>
  <c r="BI50" i="2"/>
  <c r="AW47" i="2"/>
  <c r="BI47" i="2"/>
  <c r="AW45" i="2"/>
  <c r="BI45" i="2"/>
  <c r="AW43" i="2"/>
  <c r="BI43" i="2"/>
  <c r="AW40" i="2"/>
  <c r="BI40" i="2"/>
  <c r="AW38" i="2"/>
  <c r="BI38" i="2"/>
  <c r="AW36" i="2"/>
  <c r="BI36" i="2"/>
  <c r="AW34" i="2"/>
  <c r="BI34" i="2"/>
  <c r="AW33" i="2"/>
  <c r="BI33" i="2"/>
  <c r="AW31" i="2"/>
  <c r="BI31" i="2"/>
  <c r="AW29" i="2"/>
  <c r="BI29" i="2"/>
  <c r="AW27" i="2"/>
  <c r="BI27" i="2"/>
  <c r="AW25" i="2"/>
  <c r="BI25" i="2"/>
  <c r="AW23" i="2"/>
  <c r="BI23" i="2"/>
  <c r="AW20" i="2"/>
  <c r="BI20" i="2"/>
  <c r="AW18" i="2"/>
  <c r="BI18" i="2"/>
  <c r="AW16" i="2"/>
  <c r="BI16" i="2"/>
  <c r="AW14" i="2"/>
  <c r="BI14" i="2"/>
  <c r="AW12" i="2"/>
  <c r="BI12" i="2"/>
  <c r="AW10" i="2"/>
  <c r="BI10" i="2"/>
  <c r="AW8" i="2"/>
  <c r="BI8" i="2"/>
  <c r="AW6" i="2"/>
  <c r="BI6" i="2"/>
  <c r="AW4" i="2"/>
  <c r="BI4" i="2"/>
  <c r="AW86" i="2"/>
  <c r="BI86" i="2"/>
  <c r="AW73" i="2"/>
  <c r="BI73" i="2"/>
  <c r="AW71" i="2"/>
  <c r="BI71" i="2"/>
  <c r="AW61" i="2"/>
  <c r="BI61" i="2"/>
  <c r="AW55" i="2"/>
  <c r="BI55" i="2"/>
  <c r="AV90" i="2"/>
  <c r="BH90" i="2"/>
  <c r="AV88" i="2"/>
  <c r="BH88" i="2"/>
  <c r="AV86" i="2"/>
  <c r="BH86" i="2"/>
  <c r="AV84" i="2"/>
  <c r="BH84" i="2"/>
  <c r="AV82" i="2"/>
  <c r="BH82" i="2"/>
  <c r="AV80" i="2"/>
  <c r="BH80" i="2"/>
  <c r="AV79" i="2"/>
  <c r="BH79" i="2"/>
  <c r="AV77" i="2"/>
  <c r="BH77" i="2"/>
  <c r="AV75" i="2"/>
  <c r="BH75" i="2"/>
  <c r="AV73" i="2"/>
  <c r="BH73" i="2"/>
  <c r="AV71" i="2"/>
  <c r="BH71" i="2"/>
  <c r="AV68" i="2"/>
  <c r="BH68" i="2"/>
  <c r="AV66" i="2"/>
  <c r="BH66" i="2"/>
  <c r="AV64" i="2"/>
  <c r="BH64" i="2"/>
  <c r="AV61" i="2"/>
  <c r="BH61" i="2"/>
  <c r="AV59" i="2"/>
  <c r="BH59" i="2"/>
  <c r="AV57" i="2"/>
  <c r="BH57" i="2"/>
  <c r="AV55" i="2"/>
  <c r="BH55" i="2"/>
  <c r="AV53" i="2"/>
  <c r="BH53" i="2"/>
  <c r="AV51" i="2"/>
  <c r="BH51" i="2"/>
  <c r="AV49" i="2"/>
  <c r="BH49" i="2"/>
  <c r="AV48" i="2"/>
  <c r="BH48" i="2"/>
  <c r="AV46" i="2"/>
  <c r="BH46" i="2"/>
  <c r="AV44" i="2"/>
  <c r="BH44" i="2"/>
  <c r="AV42" i="2"/>
  <c r="BH42" i="2"/>
  <c r="AV41" i="2"/>
  <c r="BH41" i="2"/>
  <c r="AV39" i="2"/>
  <c r="BH39" i="2"/>
  <c r="AV37" i="2"/>
  <c r="BH37" i="2"/>
  <c r="AV35" i="2"/>
  <c r="BH35" i="2"/>
  <c r="AV32" i="2"/>
  <c r="BH32" i="2"/>
  <c r="AV30" i="2"/>
  <c r="BH30" i="2"/>
  <c r="AV28" i="2"/>
  <c r="BH28" i="2"/>
  <c r="AV26" i="2"/>
  <c r="BH26" i="2"/>
  <c r="AV24" i="2"/>
  <c r="BH24" i="2"/>
  <c r="AV22" i="2"/>
  <c r="BH22" i="2"/>
  <c r="AV21" i="2"/>
  <c r="BH21" i="2"/>
  <c r="AV19" i="2"/>
  <c r="BH19" i="2"/>
  <c r="AV17" i="2"/>
  <c r="BH17" i="2"/>
  <c r="AV15" i="2"/>
  <c r="BH15" i="2"/>
  <c r="AV13" i="2"/>
  <c r="BH13" i="2"/>
  <c r="AV11" i="2"/>
  <c r="BH11" i="2"/>
  <c r="AV9" i="2"/>
  <c r="BH9" i="2"/>
  <c r="AV7" i="2"/>
  <c r="BH7" i="2"/>
  <c r="AV5" i="2"/>
  <c r="BH5" i="2"/>
  <c r="AV89" i="2"/>
  <c r="BH89" i="2"/>
  <c r="AV87" i="2"/>
  <c r="BH87" i="2"/>
  <c r="AV85" i="2"/>
  <c r="BH85" i="2"/>
  <c r="AV83" i="2"/>
  <c r="BH83" i="2"/>
  <c r="AV81" i="2"/>
  <c r="BH81" i="2"/>
  <c r="AV78" i="2"/>
  <c r="BH78" i="2"/>
  <c r="AV76" i="2"/>
  <c r="BH76" i="2"/>
  <c r="AV74" i="2"/>
  <c r="BH74" i="2"/>
  <c r="AV72" i="2"/>
  <c r="BH72" i="2"/>
  <c r="AV70" i="2"/>
  <c r="BH70" i="2"/>
  <c r="AV69" i="2"/>
  <c r="BH69" i="2"/>
  <c r="AV67" i="2"/>
  <c r="BH67" i="2"/>
  <c r="AV65" i="2"/>
  <c r="BH65" i="2"/>
  <c r="AV63" i="2"/>
  <c r="BH63" i="2"/>
  <c r="AV62" i="2"/>
  <c r="BH62" i="2"/>
  <c r="AV60" i="2"/>
  <c r="BH60" i="2"/>
  <c r="AV58" i="2"/>
  <c r="BH58" i="2"/>
  <c r="AV56" i="2"/>
  <c r="BH56" i="2"/>
  <c r="AV54" i="2"/>
  <c r="BH54" i="2"/>
  <c r="AV52" i="2"/>
  <c r="BH52" i="2"/>
  <c r="AV50" i="2"/>
  <c r="BH50" i="2"/>
  <c r="AV47" i="2"/>
  <c r="BH47" i="2"/>
  <c r="AV45" i="2"/>
  <c r="BH45" i="2"/>
  <c r="AV43" i="2"/>
  <c r="BH43" i="2"/>
  <c r="AV40" i="2"/>
  <c r="BH40" i="2"/>
  <c r="AV38" i="2"/>
  <c r="BH38" i="2"/>
  <c r="AV36" i="2"/>
  <c r="BH36" i="2"/>
  <c r="AV34" i="2"/>
  <c r="BH34" i="2"/>
  <c r="AV33" i="2"/>
  <c r="BH33" i="2"/>
  <c r="AV31" i="2"/>
  <c r="BH31" i="2"/>
  <c r="AV29" i="2"/>
  <c r="BH29" i="2"/>
  <c r="AV27" i="2"/>
  <c r="BH27" i="2"/>
  <c r="AV25" i="2"/>
  <c r="BH25" i="2"/>
  <c r="AV23" i="2"/>
  <c r="BH23" i="2"/>
  <c r="AV20" i="2"/>
  <c r="BH20" i="2"/>
  <c r="AV18" i="2"/>
  <c r="BH18" i="2"/>
  <c r="AV16" i="2"/>
  <c r="BH16" i="2"/>
  <c r="AV14" i="2"/>
  <c r="BH14" i="2"/>
  <c r="AV12" i="2"/>
  <c r="BH12" i="2"/>
  <c r="AV10" i="2"/>
  <c r="BH10" i="2"/>
  <c r="AV8" i="2"/>
  <c r="BH8" i="2"/>
  <c r="AV6" i="2"/>
  <c r="BH6" i="2"/>
  <c r="AV4" i="2"/>
  <c r="BH4" i="2"/>
  <c r="AR75" i="2"/>
  <c r="AI74" i="2"/>
  <c r="AA90" i="2"/>
  <c r="BG89" i="2"/>
  <c r="AL77" i="2"/>
  <c r="AR68" i="2"/>
  <c r="BG78" i="2"/>
  <c r="BA78" i="2"/>
  <c r="BA76" i="2"/>
  <c r="AP87" i="2"/>
  <c r="AJ87" i="2"/>
  <c r="Z86" i="2"/>
  <c r="Z84" i="2"/>
  <c r="Z82" i="2"/>
  <c r="Z80" i="2"/>
  <c r="Z79" i="2"/>
  <c r="Z77" i="2"/>
  <c r="Z75" i="2"/>
  <c r="Z73" i="2"/>
  <c r="Z71" i="2"/>
  <c r="Z68" i="2"/>
  <c r="Z66" i="2"/>
  <c r="Z64" i="2"/>
  <c r="Z61" i="2"/>
  <c r="Z59" i="2"/>
  <c r="Z57" i="2"/>
  <c r="Z55" i="2"/>
  <c r="Z53" i="2"/>
  <c r="Z51" i="2"/>
  <c r="Z49" i="2"/>
  <c r="Z48" i="2"/>
  <c r="Z46" i="2"/>
  <c r="Z44" i="2"/>
  <c r="Z42" i="2"/>
  <c r="Z41" i="2"/>
  <c r="Z39" i="2"/>
  <c r="Z37" i="2"/>
  <c r="Z35" i="2"/>
  <c r="Z32" i="2"/>
  <c r="Z30" i="2"/>
  <c r="Z28" i="2"/>
  <c r="Z26" i="2"/>
  <c r="Z24" i="2"/>
  <c r="Z22" i="2"/>
  <c r="Z21" i="2"/>
  <c r="Z19" i="2"/>
  <c r="Z17" i="2"/>
  <c r="Z15" i="2"/>
  <c r="Z13" i="2"/>
  <c r="Z11" i="2"/>
  <c r="Z9" i="2"/>
  <c r="Z7" i="2"/>
  <c r="Z5" i="2"/>
  <c r="AA3" i="2"/>
  <c r="AY3" i="2"/>
  <c r="Z88" i="2"/>
  <c r="AB3" i="2"/>
  <c r="AH3" i="2"/>
  <c r="AN3" i="2"/>
  <c r="AT3" i="2"/>
  <c r="AZ3" i="2"/>
  <c r="BF3" i="2"/>
  <c r="AC3" i="2"/>
  <c r="AI3" i="2"/>
  <c r="AO3" i="2"/>
  <c r="AU3" i="2"/>
  <c r="BA3" i="2"/>
  <c r="BG3" i="2"/>
  <c r="AM3" i="2"/>
  <c r="BE3" i="2"/>
  <c r="AD3" i="2"/>
  <c r="AJ3" i="2"/>
  <c r="AP3" i="2"/>
  <c r="AV3" i="2"/>
  <c r="BB3" i="2"/>
  <c r="Z89" i="2"/>
  <c r="Z87" i="2"/>
  <c r="Z85" i="2"/>
  <c r="Z83" i="2"/>
  <c r="Z81" i="2"/>
  <c r="Z78" i="2"/>
  <c r="Z76" i="2"/>
  <c r="Z74" i="2"/>
  <c r="Z72" i="2"/>
  <c r="Z70" i="2"/>
  <c r="Z69" i="2"/>
  <c r="Z67" i="2"/>
  <c r="Z65" i="2"/>
  <c r="Z63" i="2"/>
  <c r="Z62" i="2"/>
  <c r="Z60" i="2"/>
  <c r="Z58" i="2"/>
  <c r="Z56" i="2"/>
  <c r="Z54" i="2"/>
  <c r="Z52" i="2"/>
  <c r="Z50" i="2"/>
  <c r="Z47" i="2"/>
  <c r="Z45" i="2"/>
  <c r="Z43" i="2"/>
  <c r="Z40" i="2"/>
  <c r="Z38" i="2"/>
  <c r="Z36" i="2"/>
  <c r="Z34" i="2"/>
  <c r="Z33" i="2"/>
  <c r="Z31" i="2"/>
  <c r="Z29" i="2"/>
  <c r="Z27" i="2"/>
  <c r="Z25" i="2"/>
  <c r="Z23" i="2"/>
  <c r="Z20" i="2"/>
  <c r="Z18" i="2"/>
  <c r="Z16" i="2"/>
  <c r="Z14" i="2"/>
  <c r="Z12" i="2"/>
  <c r="Z10" i="2"/>
  <c r="Z8" i="2"/>
  <c r="Z6" i="2"/>
  <c r="Z4" i="2"/>
  <c r="AS3" i="2"/>
  <c r="AK3" i="2"/>
  <c r="AW3" i="2"/>
  <c r="AG3" i="2"/>
  <c r="AE3" i="2"/>
  <c r="AQ3" i="2"/>
  <c r="BC3" i="2"/>
  <c r="Z3" i="2"/>
  <c r="AF3" i="2"/>
  <c r="AL3" i="2"/>
  <c r="AR3" i="2"/>
  <c r="AX3" i="2"/>
  <c r="BD3" i="2"/>
  <c r="AL18" i="3" l="1"/>
  <c r="AM18" i="3" s="1"/>
  <c r="AN18" i="3" s="1"/>
  <c r="AO18" i="3" s="1"/>
  <c r="AP18" i="3" s="1"/>
  <c r="AQ18" i="3" s="1"/>
  <c r="AR18" i="3" s="1"/>
  <c r="AS18" i="3" s="1"/>
  <c r="AT18" i="3" s="1"/>
  <c r="AU18" i="3" s="1"/>
  <c r="AV18" i="3" s="1"/>
  <c r="AW18" i="3" s="1"/>
  <c r="AX18" i="3" s="1"/>
  <c r="AY18" i="3" s="1"/>
  <c r="AZ18" i="3" s="1"/>
  <c r="BA18" i="3" s="1"/>
  <c r="BB18" i="3" s="1"/>
  <c r="BC18" i="3" s="1"/>
  <c r="BD18" i="3" s="1"/>
  <c r="BE18" i="3" s="1"/>
  <c r="BF18" i="3" s="1"/>
  <c r="BG18" i="3" s="1"/>
  <c r="BH18" i="3" s="1"/>
  <c r="BI18" i="3" s="1"/>
  <c r="BJ18" i="3" s="1"/>
  <c r="BK18" i="3" s="1"/>
  <c r="BL18" i="3" s="1"/>
  <c r="BM18" i="3" s="1"/>
  <c r="BN18" i="3" s="1"/>
  <c r="BO18" i="3" s="1"/>
  <c r="BP18" i="3" s="1"/>
  <c r="BQ18" i="3" s="1"/>
  <c r="BR18" i="3" s="1"/>
  <c r="BS18" i="3" s="1"/>
  <c r="BT18" i="3" s="1"/>
  <c r="BU18" i="3" s="1"/>
  <c r="BV18" i="3" s="1"/>
  <c r="BW18" i="3" s="1"/>
  <c r="BX18" i="3" s="1"/>
  <c r="BY18" i="3" s="1"/>
  <c r="BZ18" i="3" s="1"/>
  <c r="CA18" i="3" s="1"/>
  <c r="CB18" i="3" s="1"/>
  <c r="CC18" i="3" s="1"/>
  <c r="CD18" i="3" s="1"/>
  <c r="CE18" i="3" s="1"/>
  <c r="CF18" i="3" s="1"/>
  <c r="CG18" i="3" s="1"/>
  <c r="CH18" i="3" s="1"/>
  <c r="CI18" i="3" s="1"/>
  <c r="CJ18" i="3" s="1"/>
  <c r="CK18" i="3" s="1"/>
  <c r="CL18" i="3" s="1"/>
  <c r="CM18" i="3" s="1"/>
  <c r="CN18" i="3" s="1"/>
  <c r="CO18" i="3" s="1"/>
  <c r="CP18" i="3" s="1"/>
  <c r="CQ18" i="3" s="1"/>
  <c r="CR18" i="3" s="1"/>
  <c r="AL56" i="3"/>
  <c r="AM56" i="3" s="1"/>
  <c r="AN56" i="3" s="1"/>
  <c r="AO56" i="3" s="1"/>
  <c r="AP56" i="3" s="1"/>
  <c r="AQ56" i="3" s="1"/>
  <c r="AR56" i="3" s="1"/>
  <c r="AS56" i="3" s="1"/>
  <c r="AT56" i="3" s="1"/>
  <c r="AU56" i="3" s="1"/>
  <c r="AV56" i="3" s="1"/>
  <c r="AW56" i="3" s="1"/>
  <c r="AX56" i="3" s="1"/>
  <c r="AY56" i="3" s="1"/>
  <c r="AZ56" i="3" s="1"/>
  <c r="BA56" i="3" s="1"/>
  <c r="BB56" i="3" s="1"/>
  <c r="BC56" i="3" s="1"/>
  <c r="BD56" i="3" s="1"/>
  <c r="BE56" i="3" s="1"/>
  <c r="BF56" i="3" s="1"/>
  <c r="BG56" i="3" s="1"/>
  <c r="BH56" i="3" s="1"/>
  <c r="BI56" i="3" s="1"/>
  <c r="BJ56" i="3" s="1"/>
  <c r="BK56" i="3" s="1"/>
  <c r="BL56" i="3" s="1"/>
  <c r="BM56" i="3" s="1"/>
  <c r="BN56" i="3" s="1"/>
  <c r="BO56" i="3" s="1"/>
  <c r="BP56" i="3" s="1"/>
  <c r="BQ56" i="3" s="1"/>
  <c r="BR56" i="3" s="1"/>
  <c r="BS56" i="3" s="1"/>
  <c r="BT56" i="3" s="1"/>
  <c r="BU56" i="3" s="1"/>
  <c r="BV56" i="3" s="1"/>
  <c r="BW56" i="3" s="1"/>
  <c r="BX56" i="3" s="1"/>
  <c r="BY56" i="3" s="1"/>
  <c r="BZ56" i="3" s="1"/>
  <c r="CA56" i="3" s="1"/>
  <c r="CB56" i="3" s="1"/>
  <c r="CC56" i="3" s="1"/>
  <c r="CD56" i="3" s="1"/>
  <c r="CE56" i="3" s="1"/>
  <c r="CF56" i="3" s="1"/>
  <c r="CG56" i="3" s="1"/>
  <c r="CH56" i="3" s="1"/>
  <c r="CI56" i="3" s="1"/>
  <c r="CJ56" i="3" s="1"/>
  <c r="CK56" i="3" s="1"/>
  <c r="CL56" i="3" s="1"/>
  <c r="CM56" i="3" s="1"/>
  <c r="CN56" i="3" s="1"/>
  <c r="CO56" i="3" s="1"/>
  <c r="CP56" i="3" s="1"/>
  <c r="CQ56" i="3" s="1"/>
  <c r="CR56" i="3" s="1"/>
  <c r="AL5" i="3"/>
  <c r="AM5" i="3" s="1"/>
  <c r="AN5" i="3" s="1"/>
  <c r="AO5" i="3" s="1"/>
  <c r="AP5" i="3" s="1"/>
  <c r="AQ5" i="3" s="1"/>
  <c r="AR5" i="3" s="1"/>
  <c r="AS5" i="3" s="1"/>
  <c r="AT5" i="3" s="1"/>
  <c r="AU5" i="3" s="1"/>
  <c r="AV5" i="3" s="1"/>
  <c r="AW5" i="3" s="1"/>
  <c r="AX5" i="3" s="1"/>
  <c r="AY5" i="3" s="1"/>
  <c r="AZ5" i="3" s="1"/>
  <c r="BA5" i="3" s="1"/>
  <c r="BB5" i="3" s="1"/>
  <c r="BC5" i="3" s="1"/>
  <c r="BD5" i="3" s="1"/>
  <c r="BE5" i="3" s="1"/>
  <c r="BF5" i="3" s="1"/>
  <c r="BG5" i="3" s="1"/>
  <c r="BH5" i="3" s="1"/>
  <c r="BI5" i="3" s="1"/>
  <c r="BJ5" i="3" s="1"/>
  <c r="BK5" i="3" s="1"/>
  <c r="BL5" i="3" s="1"/>
  <c r="BM5" i="3" s="1"/>
  <c r="BN5" i="3" s="1"/>
  <c r="BO5" i="3" s="1"/>
  <c r="BP5" i="3" s="1"/>
  <c r="BQ5" i="3" s="1"/>
  <c r="BR5" i="3" s="1"/>
  <c r="BS5" i="3" s="1"/>
  <c r="BT5" i="3" s="1"/>
  <c r="BU5" i="3" s="1"/>
  <c r="BV5" i="3" s="1"/>
  <c r="BW5" i="3" s="1"/>
  <c r="BX5" i="3" s="1"/>
  <c r="BY5" i="3" s="1"/>
  <c r="BZ5" i="3" s="1"/>
  <c r="CA5" i="3" s="1"/>
  <c r="CB5" i="3" s="1"/>
  <c r="CC5" i="3" s="1"/>
  <c r="CD5" i="3" s="1"/>
  <c r="CE5" i="3" s="1"/>
  <c r="CF5" i="3" s="1"/>
  <c r="CG5" i="3" s="1"/>
  <c r="CH5" i="3" s="1"/>
  <c r="CI5" i="3" s="1"/>
  <c r="CJ5" i="3" s="1"/>
  <c r="CK5" i="3" s="1"/>
  <c r="CL5" i="3" s="1"/>
  <c r="CM5" i="3" s="1"/>
  <c r="CN5" i="3" s="1"/>
  <c r="CO5" i="3" s="1"/>
  <c r="CP5" i="3" s="1"/>
  <c r="CQ5" i="3" s="1"/>
  <c r="CR5" i="3" s="1"/>
  <c r="AL28" i="3"/>
  <c r="AM28" i="3" s="1"/>
  <c r="AN28" i="3" s="1"/>
  <c r="AO28" i="3" s="1"/>
  <c r="AP28" i="3" s="1"/>
  <c r="AQ28" i="3" s="1"/>
  <c r="AR28" i="3" s="1"/>
  <c r="AS28" i="3" s="1"/>
  <c r="AT28" i="3" s="1"/>
  <c r="AU28" i="3" s="1"/>
  <c r="AV28" i="3" s="1"/>
  <c r="AW28" i="3" s="1"/>
  <c r="AX28" i="3" s="1"/>
  <c r="AY28" i="3" s="1"/>
  <c r="AZ28" i="3" s="1"/>
  <c r="BA28" i="3" s="1"/>
  <c r="BB28" i="3" s="1"/>
  <c r="BC28" i="3" s="1"/>
  <c r="BD28" i="3" s="1"/>
  <c r="BE28" i="3" s="1"/>
  <c r="BF28" i="3" s="1"/>
  <c r="BG28" i="3" s="1"/>
  <c r="BH28" i="3" s="1"/>
  <c r="BI28" i="3" s="1"/>
  <c r="BJ28" i="3" s="1"/>
  <c r="BK28" i="3" s="1"/>
  <c r="BL28" i="3" s="1"/>
  <c r="BM28" i="3" s="1"/>
  <c r="BN28" i="3" s="1"/>
  <c r="BO28" i="3" s="1"/>
  <c r="BP28" i="3" s="1"/>
  <c r="BQ28" i="3" s="1"/>
  <c r="BR28" i="3" s="1"/>
  <c r="BS28" i="3" s="1"/>
  <c r="BT28" i="3" s="1"/>
  <c r="BU28" i="3" s="1"/>
  <c r="BV28" i="3" s="1"/>
  <c r="BW28" i="3" s="1"/>
  <c r="BX28" i="3" s="1"/>
  <c r="BY28" i="3" s="1"/>
  <c r="BZ28" i="3" s="1"/>
  <c r="CA28" i="3" s="1"/>
  <c r="CB28" i="3" s="1"/>
  <c r="CC28" i="3" s="1"/>
  <c r="CD28" i="3" s="1"/>
  <c r="CE28" i="3" s="1"/>
  <c r="CF28" i="3" s="1"/>
  <c r="CG28" i="3" s="1"/>
  <c r="CH28" i="3" s="1"/>
  <c r="CI28" i="3" s="1"/>
  <c r="CJ28" i="3" s="1"/>
  <c r="CK28" i="3" s="1"/>
  <c r="CL28" i="3" s="1"/>
  <c r="CM28" i="3" s="1"/>
  <c r="CN28" i="3" s="1"/>
  <c r="CO28" i="3" s="1"/>
  <c r="CP28" i="3" s="1"/>
  <c r="CQ28" i="3" s="1"/>
  <c r="CR28" i="3" s="1"/>
  <c r="AL46" i="3"/>
  <c r="AM46" i="3" s="1"/>
  <c r="AN46" i="3" s="1"/>
  <c r="AO46" i="3" s="1"/>
  <c r="AP46" i="3" s="1"/>
  <c r="AQ46" i="3" s="1"/>
  <c r="AR46" i="3" s="1"/>
  <c r="AS46" i="3" s="1"/>
  <c r="AT46" i="3" s="1"/>
  <c r="AU46" i="3" s="1"/>
  <c r="AV46" i="3" s="1"/>
  <c r="AW46" i="3" s="1"/>
  <c r="AX46" i="3" s="1"/>
  <c r="AY46" i="3" s="1"/>
  <c r="AZ46" i="3" s="1"/>
  <c r="BA46" i="3" s="1"/>
  <c r="BB46" i="3" s="1"/>
  <c r="BC46" i="3" s="1"/>
  <c r="BD46" i="3" s="1"/>
  <c r="BE46" i="3" s="1"/>
  <c r="BF46" i="3" s="1"/>
  <c r="BG46" i="3" s="1"/>
  <c r="BH46" i="3" s="1"/>
  <c r="BI46" i="3" s="1"/>
  <c r="BJ46" i="3" s="1"/>
  <c r="BK46" i="3" s="1"/>
  <c r="BL46" i="3" s="1"/>
  <c r="BM46" i="3" s="1"/>
  <c r="BN46" i="3" s="1"/>
  <c r="BO46" i="3" s="1"/>
  <c r="BP46" i="3" s="1"/>
  <c r="BQ46" i="3" s="1"/>
  <c r="BR46" i="3" s="1"/>
  <c r="BS46" i="3" s="1"/>
  <c r="BT46" i="3" s="1"/>
  <c r="BU46" i="3" s="1"/>
  <c r="BV46" i="3" s="1"/>
  <c r="BW46" i="3" s="1"/>
  <c r="BX46" i="3" s="1"/>
  <c r="BY46" i="3" s="1"/>
  <c r="BZ46" i="3" s="1"/>
  <c r="CA46" i="3" s="1"/>
  <c r="CB46" i="3" s="1"/>
  <c r="CC46" i="3" s="1"/>
  <c r="CD46" i="3" s="1"/>
  <c r="CE46" i="3" s="1"/>
  <c r="CF46" i="3" s="1"/>
  <c r="CG46" i="3" s="1"/>
  <c r="CH46" i="3" s="1"/>
  <c r="CI46" i="3" s="1"/>
  <c r="CJ46" i="3" s="1"/>
  <c r="CK46" i="3" s="1"/>
  <c r="CL46" i="3" s="1"/>
  <c r="CM46" i="3" s="1"/>
  <c r="CN46" i="3" s="1"/>
  <c r="CO46" i="3" s="1"/>
  <c r="CP46" i="3" s="1"/>
  <c r="CQ46" i="3" s="1"/>
  <c r="CR46" i="3" s="1"/>
  <c r="AL57" i="3"/>
  <c r="AM57" i="3" s="1"/>
  <c r="AN57" i="3" s="1"/>
  <c r="AO57" i="3" s="1"/>
  <c r="AP57" i="3" s="1"/>
  <c r="AQ57" i="3" s="1"/>
  <c r="AR57" i="3" s="1"/>
  <c r="AS57" i="3" s="1"/>
  <c r="AT57" i="3" s="1"/>
  <c r="AU57" i="3" s="1"/>
  <c r="AV57" i="3" s="1"/>
  <c r="AW57" i="3" s="1"/>
  <c r="AX57" i="3" s="1"/>
  <c r="AY57" i="3" s="1"/>
  <c r="AZ57" i="3" s="1"/>
  <c r="BA57" i="3" s="1"/>
  <c r="BB57" i="3" s="1"/>
  <c r="BC57" i="3" s="1"/>
  <c r="BD57" i="3" s="1"/>
  <c r="BE57" i="3" s="1"/>
  <c r="BF57" i="3" s="1"/>
  <c r="BG57" i="3" s="1"/>
  <c r="BH57" i="3" s="1"/>
  <c r="BI57" i="3" s="1"/>
  <c r="BJ57" i="3" s="1"/>
  <c r="BK57" i="3" s="1"/>
  <c r="BL57" i="3" s="1"/>
  <c r="BM57" i="3" s="1"/>
  <c r="BN57" i="3" s="1"/>
  <c r="BO57" i="3" s="1"/>
  <c r="BP57" i="3" s="1"/>
  <c r="BQ57" i="3" s="1"/>
  <c r="BR57" i="3" s="1"/>
  <c r="BS57" i="3" s="1"/>
  <c r="BT57" i="3" s="1"/>
  <c r="BU57" i="3" s="1"/>
  <c r="BV57" i="3" s="1"/>
  <c r="BW57" i="3" s="1"/>
  <c r="BX57" i="3" s="1"/>
  <c r="BY57" i="3" s="1"/>
  <c r="BZ57" i="3" s="1"/>
  <c r="CA57" i="3" s="1"/>
  <c r="CB57" i="3" s="1"/>
  <c r="CC57" i="3" s="1"/>
  <c r="CD57" i="3" s="1"/>
  <c r="CE57" i="3" s="1"/>
  <c r="CF57" i="3" s="1"/>
  <c r="CG57" i="3" s="1"/>
  <c r="CH57" i="3" s="1"/>
  <c r="CI57" i="3" s="1"/>
  <c r="CJ57" i="3" s="1"/>
  <c r="CK57" i="3" s="1"/>
  <c r="CL57" i="3" s="1"/>
  <c r="CM57" i="3" s="1"/>
  <c r="CN57" i="3" s="1"/>
  <c r="CO57" i="3" s="1"/>
  <c r="CP57" i="3" s="1"/>
  <c r="CQ57" i="3" s="1"/>
  <c r="CR57" i="3" s="1"/>
  <c r="AL88" i="3"/>
  <c r="AM88" i="3" s="1"/>
  <c r="AN88" i="3" s="1"/>
  <c r="AO88" i="3" s="1"/>
  <c r="AP88" i="3" s="1"/>
  <c r="AQ88" i="3" s="1"/>
  <c r="AR88" i="3" s="1"/>
  <c r="AS88" i="3" s="1"/>
  <c r="AT88" i="3" s="1"/>
  <c r="AU88" i="3" s="1"/>
  <c r="AV88" i="3" s="1"/>
  <c r="AW88" i="3" s="1"/>
  <c r="AX88" i="3" s="1"/>
  <c r="AY88" i="3" s="1"/>
  <c r="AZ88" i="3" s="1"/>
  <c r="BA88" i="3" s="1"/>
  <c r="BB88" i="3" s="1"/>
  <c r="BC88" i="3" s="1"/>
  <c r="BD88" i="3" s="1"/>
  <c r="BE88" i="3" s="1"/>
  <c r="BF88" i="3" s="1"/>
  <c r="BG88" i="3" s="1"/>
  <c r="BH88" i="3" s="1"/>
  <c r="BI88" i="3" s="1"/>
  <c r="BJ88" i="3" s="1"/>
  <c r="BK88" i="3" s="1"/>
  <c r="BL88" i="3" s="1"/>
  <c r="BM88" i="3" s="1"/>
  <c r="BN88" i="3" s="1"/>
  <c r="BO88" i="3" s="1"/>
  <c r="BP88" i="3" s="1"/>
  <c r="BQ88" i="3" s="1"/>
  <c r="BR88" i="3" s="1"/>
  <c r="BS88" i="3" s="1"/>
  <c r="BT88" i="3" s="1"/>
  <c r="BU88" i="3" s="1"/>
  <c r="BV88" i="3" s="1"/>
  <c r="BW88" i="3" s="1"/>
  <c r="BX88" i="3" s="1"/>
  <c r="BY88" i="3" s="1"/>
  <c r="BZ88" i="3" s="1"/>
  <c r="CA88" i="3" s="1"/>
  <c r="CB88" i="3" s="1"/>
  <c r="CC88" i="3" s="1"/>
  <c r="CD88" i="3" s="1"/>
  <c r="CE88" i="3" s="1"/>
  <c r="CF88" i="3" s="1"/>
  <c r="CG88" i="3" s="1"/>
  <c r="CH88" i="3" s="1"/>
  <c r="CI88" i="3" s="1"/>
  <c r="CJ88" i="3" s="1"/>
  <c r="CK88" i="3" s="1"/>
  <c r="CL88" i="3" s="1"/>
  <c r="CM88" i="3" s="1"/>
  <c r="CN88" i="3" s="1"/>
  <c r="CO88" i="3" s="1"/>
  <c r="CP88" i="3" s="1"/>
  <c r="CQ88" i="3" s="1"/>
  <c r="CR88" i="3" s="1"/>
  <c r="B90" i="3"/>
  <c r="AL31" i="3"/>
  <c r="AM31" i="3" s="1"/>
  <c r="AN31" i="3" s="1"/>
  <c r="AO31" i="3" s="1"/>
  <c r="AP31" i="3" s="1"/>
  <c r="AQ31" i="3" s="1"/>
  <c r="AR31" i="3" s="1"/>
  <c r="AS31" i="3" s="1"/>
  <c r="AT31" i="3" s="1"/>
  <c r="AU31" i="3" s="1"/>
  <c r="AV31" i="3" s="1"/>
  <c r="AW31" i="3" s="1"/>
  <c r="AX31" i="3" s="1"/>
  <c r="AY31" i="3" s="1"/>
  <c r="AZ31" i="3" s="1"/>
  <c r="BA31" i="3" s="1"/>
  <c r="BB31" i="3" s="1"/>
  <c r="BC31" i="3" s="1"/>
  <c r="BD31" i="3" s="1"/>
  <c r="BE31" i="3" s="1"/>
  <c r="BF31" i="3" s="1"/>
  <c r="BG31" i="3" s="1"/>
  <c r="BH31" i="3" s="1"/>
  <c r="BI31" i="3" s="1"/>
  <c r="BJ31" i="3" s="1"/>
  <c r="BK31" i="3" s="1"/>
  <c r="BL31" i="3" s="1"/>
  <c r="BM31" i="3" s="1"/>
  <c r="BN31" i="3" s="1"/>
  <c r="BO31" i="3" s="1"/>
  <c r="BP31" i="3" s="1"/>
  <c r="BQ31" i="3" s="1"/>
  <c r="BR31" i="3" s="1"/>
  <c r="BS31" i="3" s="1"/>
  <c r="BT31" i="3" s="1"/>
  <c r="BU31" i="3" s="1"/>
  <c r="BV31" i="3" s="1"/>
  <c r="BW31" i="3" s="1"/>
  <c r="BX31" i="3" s="1"/>
  <c r="BY31" i="3" s="1"/>
  <c r="BZ31" i="3" s="1"/>
  <c r="CA31" i="3" s="1"/>
  <c r="CB31" i="3" s="1"/>
  <c r="CC31" i="3" s="1"/>
  <c r="CD31" i="3" s="1"/>
  <c r="CE31" i="3" s="1"/>
  <c r="CF31" i="3" s="1"/>
  <c r="CG31" i="3" s="1"/>
  <c r="CH31" i="3" s="1"/>
  <c r="CI31" i="3" s="1"/>
  <c r="CJ31" i="3" s="1"/>
  <c r="CK31" i="3" s="1"/>
  <c r="CL31" i="3" s="1"/>
  <c r="CM31" i="3" s="1"/>
  <c r="CN31" i="3" s="1"/>
  <c r="CO31" i="3" s="1"/>
  <c r="CP31" i="3" s="1"/>
  <c r="CQ31" i="3" s="1"/>
  <c r="CR31" i="3" s="1"/>
  <c r="AL67" i="3"/>
  <c r="AM67" i="3" s="1"/>
  <c r="AN67" i="3" s="1"/>
  <c r="AO67" i="3" s="1"/>
  <c r="AP67" i="3" s="1"/>
  <c r="AQ67" i="3" s="1"/>
  <c r="AR67" i="3" s="1"/>
  <c r="AS67" i="3" s="1"/>
  <c r="AT67" i="3" s="1"/>
  <c r="AU67" i="3" s="1"/>
  <c r="AV67" i="3" s="1"/>
  <c r="AW67" i="3" s="1"/>
  <c r="AX67" i="3" s="1"/>
  <c r="AY67" i="3" s="1"/>
  <c r="AZ67" i="3" s="1"/>
  <c r="BA67" i="3" s="1"/>
  <c r="BB67" i="3" s="1"/>
  <c r="BC67" i="3" s="1"/>
  <c r="BD67" i="3" s="1"/>
  <c r="BE67" i="3" s="1"/>
  <c r="BF67" i="3" s="1"/>
  <c r="BG67" i="3" s="1"/>
  <c r="BH67" i="3" s="1"/>
  <c r="BI67" i="3" s="1"/>
  <c r="BJ67" i="3" s="1"/>
  <c r="BK67" i="3" s="1"/>
  <c r="BL67" i="3" s="1"/>
  <c r="BM67" i="3" s="1"/>
  <c r="BN67" i="3" s="1"/>
  <c r="BO67" i="3" s="1"/>
  <c r="BP67" i="3" s="1"/>
  <c r="BQ67" i="3" s="1"/>
  <c r="BR67" i="3" s="1"/>
  <c r="BS67" i="3" s="1"/>
  <c r="BT67" i="3" s="1"/>
  <c r="BU67" i="3" s="1"/>
  <c r="BV67" i="3" s="1"/>
  <c r="BW67" i="3" s="1"/>
  <c r="BX67" i="3" s="1"/>
  <c r="BY67" i="3" s="1"/>
  <c r="BZ67" i="3" s="1"/>
  <c r="CA67" i="3" s="1"/>
  <c r="CB67" i="3" s="1"/>
  <c r="CC67" i="3" s="1"/>
  <c r="CD67" i="3" s="1"/>
  <c r="CE67" i="3" s="1"/>
  <c r="CF67" i="3" s="1"/>
  <c r="CG67" i="3" s="1"/>
  <c r="CH67" i="3" s="1"/>
  <c r="CI67" i="3" s="1"/>
  <c r="CJ67" i="3" s="1"/>
  <c r="CK67" i="3" s="1"/>
  <c r="CL67" i="3" s="1"/>
  <c r="CM67" i="3" s="1"/>
  <c r="CN67" i="3" s="1"/>
  <c r="CO67" i="3" s="1"/>
  <c r="CP67" i="3" s="1"/>
  <c r="CQ67" i="3" s="1"/>
  <c r="CR67" i="3" s="1"/>
  <c r="AL11" i="3"/>
  <c r="AM11" i="3" s="1"/>
  <c r="AN11" i="3" s="1"/>
  <c r="AO11" i="3" s="1"/>
  <c r="AP11" i="3" s="1"/>
  <c r="AQ11" i="3" s="1"/>
  <c r="AR11" i="3" s="1"/>
  <c r="AS11" i="3" s="1"/>
  <c r="AT11" i="3" s="1"/>
  <c r="AU11" i="3" s="1"/>
  <c r="AV11" i="3" s="1"/>
  <c r="AW11" i="3" s="1"/>
  <c r="AX11" i="3" s="1"/>
  <c r="AY11" i="3" s="1"/>
  <c r="AZ11" i="3" s="1"/>
  <c r="BA11" i="3" s="1"/>
  <c r="BB11" i="3" s="1"/>
  <c r="BC11" i="3" s="1"/>
  <c r="BD11" i="3" s="1"/>
  <c r="BE11" i="3" s="1"/>
  <c r="BF11" i="3" s="1"/>
  <c r="BG11" i="3" s="1"/>
  <c r="BH11" i="3" s="1"/>
  <c r="BI11" i="3" s="1"/>
  <c r="BJ11" i="3" s="1"/>
  <c r="BK11" i="3" s="1"/>
  <c r="BL11" i="3" s="1"/>
  <c r="BM11" i="3" s="1"/>
  <c r="BN11" i="3" s="1"/>
  <c r="BO11" i="3" s="1"/>
  <c r="BP11" i="3" s="1"/>
  <c r="BQ11" i="3" s="1"/>
  <c r="BR11" i="3" s="1"/>
  <c r="BS11" i="3" s="1"/>
  <c r="BT11" i="3" s="1"/>
  <c r="BU11" i="3" s="1"/>
  <c r="BV11" i="3" s="1"/>
  <c r="BW11" i="3" s="1"/>
  <c r="BX11" i="3" s="1"/>
  <c r="BY11" i="3" s="1"/>
  <c r="BZ11" i="3" s="1"/>
  <c r="CA11" i="3" s="1"/>
  <c r="CB11" i="3" s="1"/>
  <c r="CC11" i="3" s="1"/>
  <c r="CD11" i="3" s="1"/>
  <c r="CE11" i="3" s="1"/>
  <c r="CF11" i="3" s="1"/>
  <c r="CG11" i="3" s="1"/>
  <c r="CH11" i="3" s="1"/>
  <c r="CI11" i="3" s="1"/>
  <c r="CJ11" i="3" s="1"/>
  <c r="CK11" i="3" s="1"/>
  <c r="CL11" i="3" s="1"/>
  <c r="CM11" i="3" s="1"/>
  <c r="CN11" i="3" s="1"/>
  <c r="CO11" i="3" s="1"/>
  <c r="CP11" i="3" s="1"/>
  <c r="CQ11" i="3" s="1"/>
  <c r="CR11" i="3" s="1"/>
  <c r="AL41" i="3"/>
  <c r="AM41" i="3" s="1"/>
  <c r="AN41" i="3" s="1"/>
  <c r="AO41" i="3" s="1"/>
  <c r="AP41" i="3" s="1"/>
  <c r="AQ41" i="3" s="1"/>
  <c r="AR41" i="3" s="1"/>
  <c r="AS41" i="3" s="1"/>
  <c r="AT41" i="3" s="1"/>
  <c r="AU41" i="3" s="1"/>
  <c r="AV41" i="3" s="1"/>
  <c r="AW41" i="3" s="1"/>
  <c r="AX41" i="3" s="1"/>
  <c r="AY41" i="3" s="1"/>
  <c r="AZ41" i="3" s="1"/>
  <c r="BA41" i="3" s="1"/>
  <c r="BB41" i="3" s="1"/>
  <c r="BC41" i="3" s="1"/>
  <c r="BD41" i="3" s="1"/>
  <c r="BE41" i="3" s="1"/>
  <c r="BF41" i="3" s="1"/>
  <c r="BG41" i="3" s="1"/>
  <c r="BH41" i="3" s="1"/>
  <c r="BI41" i="3" s="1"/>
  <c r="BJ41" i="3" s="1"/>
  <c r="BK41" i="3" s="1"/>
  <c r="BL41" i="3" s="1"/>
  <c r="BM41" i="3" s="1"/>
  <c r="BN41" i="3" s="1"/>
  <c r="BO41" i="3" s="1"/>
  <c r="BP41" i="3" s="1"/>
  <c r="BQ41" i="3" s="1"/>
  <c r="BR41" i="3" s="1"/>
  <c r="BS41" i="3" s="1"/>
  <c r="BT41" i="3" s="1"/>
  <c r="BU41" i="3" s="1"/>
  <c r="BV41" i="3" s="1"/>
  <c r="BW41" i="3" s="1"/>
  <c r="BX41" i="3" s="1"/>
  <c r="BY41" i="3" s="1"/>
  <c r="BZ41" i="3" s="1"/>
  <c r="CA41" i="3" s="1"/>
  <c r="CB41" i="3" s="1"/>
  <c r="CC41" i="3" s="1"/>
  <c r="CD41" i="3" s="1"/>
  <c r="CE41" i="3" s="1"/>
  <c r="CF41" i="3" s="1"/>
  <c r="CG41" i="3" s="1"/>
  <c r="CH41" i="3" s="1"/>
  <c r="CI41" i="3" s="1"/>
  <c r="CJ41" i="3" s="1"/>
  <c r="CK41" i="3" s="1"/>
  <c r="CL41" i="3" s="1"/>
  <c r="CM41" i="3" s="1"/>
  <c r="CN41" i="3" s="1"/>
  <c r="CO41" i="3" s="1"/>
  <c r="CP41" i="3" s="1"/>
  <c r="CQ41" i="3" s="1"/>
  <c r="CR41" i="3" s="1"/>
  <c r="AL64" i="3"/>
  <c r="AM64" i="3" s="1"/>
  <c r="AN64" i="3" s="1"/>
  <c r="AO64" i="3" s="1"/>
  <c r="AP64" i="3" s="1"/>
  <c r="AQ64" i="3" s="1"/>
  <c r="AR64" i="3" s="1"/>
  <c r="AS64" i="3" s="1"/>
  <c r="AT64" i="3" s="1"/>
  <c r="AU64" i="3" s="1"/>
  <c r="AV64" i="3" s="1"/>
  <c r="AW64" i="3" s="1"/>
  <c r="AX64" i="3" s="1"/>
  <c r="AY64" i="3" s="1"/>
  <c r="AZ64" i="3" s="1"/>
  <c r="BA64" i="3" s="1"/>
  <c r="BB64" i="3" s="1"/>
  <c r="BC64" i="3" s="1"/>
  <c r="BD64" i="3" s="1"/>
  <c r="BE64" i="3" s="1"/>
  <c r="BF64" i="3" s="1"/>
  <c r="BG64" i="3" s="1"/>
  <c r="BH64" i="3" s="1"/>
  <c r="BI64" i="3" s="1"/>
  <c r="BJ64" i="3" s="1"/>
  <c r="BK64" i="3" s="1"/>
  <c r="BL64" i="3" s="1"/>
  <c r="BM64" i="3" s="1"/>
  <c r="BN64" i="3" s="1"/>
  <c r="BO64" i="3" s="1"/>
  <c r="BP64" i="3" s="1"/>
  <c r="BQ64" i="3" s="1"/>
  <c r="BR64" i="3" s="1"/>
  <c r="BS64" i="3" s="1"/>
  <c r="BT64" i="3" s="1"/>
  <c r="BU64" i="3" s="1"/>
  <c r="BV64" i="3" s="1"/>
  <c r="BW64" i="3" s="1"/>
  <c r="BX64" i="3" s="1"/>
  <c r="BY64" i="3" s="1"/>
  <c r="BZ64" i="3" s="1"/>
  <c r="CA64" i="3" s="1"/>
  <c r="CB64" i="3" s="1"/>
  <c r="CC64" i="3" s="1"/>
  <c r="CD64" i="3" s="1"/>
  <c r="CE64" i="3" s="1"/>
  <c r="CF64" i="3" s="1"/>
  <c r="CG64" i="3" s="1"/>
  <c r="CH64" i="3" s="1"/>
  <c r="CI64" i="3" s="1"/>
  <c r="CJ64" i="3" s="1"/>
  <c r="CK64" i="3" s="1"/>
  <c r="CL64" i="3" s="1"/>
  <c r="CM64" i="3" s="1"/>
  <c r="CN64" i="3" s="1"/>
  <c r="CO64" i="3" s="1"/>
  <c r="CP64" i="3" s="1"/>
  <c r="CQ64" i="3" s="1"/>
  <c r="CR64" i="3" s="1"/>
  <c r="AL6" i="3"/>
  <c r="AM6" i="3" s="1"/>
  <c r="AN6" i="3" s="1"/>
  <c r="AO6" i="3" s="1"/>
  <c r="AP6" i="3" s="1"/>
  <c r="AQ6" i="3" s="1"/>
  <c r="AR6" i="3" s="1"/>
  <c r="AS6" i="3" s="1"/>
  <c r="AT6" i="3" s="1"/>
  <c r="AU6" i="3" s="1"/>
  <c r="AV6" i="3" s="1"/>
  <c r="AW6" i="3" s="1"/>
  <c r="AX6" i="3" s="1"/>
  <c r="AY6" i="3" s="1"/>
  <c r="AZ6" i="3" s="1"/>
  <c r="BA6" i="3" s="1"/>
  <c r="BB6" i="3" s="1"/>
  <c r="BC6" i="3" s="1"/>
  <c r="BD6" i="3" s="1"/>
  <c r="BE6" i="3" s="1"/>
  <c r="BF6" i="3" s="1"/>
  <c r="BG6" i="3" s="1"/>
  <c r="BH6" i="3" s="1"/>
  <c r="BI6" i="3" s="1"/>
  <c r="BJ6" i="3" s="1"/>
  <c r="BK6" i="3" s="1"/>
  <c r="BL6" i="3" s="1"/>
  <c r="BM6" i="3" s="1"/>
  <c r="BN6" i="3" s="1"/>
  <c r="BO6" i="3" s="1"/>
  <c r="BP6" i="3" s="1"/>
  <c r="BQ6" i="3" s="1"/>
  <c r="BR6" i="3" s="1"/>
  <c r="BS6" i="3" s="1"/>
  <c r="BT6" i="3" s="1"/>
  <c r="BU6" i="3" s="1"/>
  <c r="BV6" i="3" s="1"/>
  <c r="BW6" i="3" s="1"/>
  <c r="BX6" i="3" s="1"/>
  <c r="BY6" i="3" s="1"/>
  <c r="BZ6" i="3" s="1"/>
  <c r="CA6" i="3" s="1"/>
  <c r="CB6" i="3" s="1"/>
  <c r="CC6" i="3" s="1"/>
  <c r="CD6" i="3" s="1"/>
  <c r="CE6" i="3" s="1"/>
  <c r="CF6" i="3" s="1"/>
  <c r="CG6" i="3" s="1"/>
  <c r="CH6" i="3" s="1"/>
  <c r="CI6" i="3" s="1"/>
  <c r="CJ6" i="3" s="1"/>
  <c r="CK6" i="3" s="1"/>
  <c r="CL6" i="3" s="1"/>
  <c r="CM6" i="3" s="1"/>
  <c r="CN6" i="3" s="1"/>
  <c r="CO6" i="3" s="1"/>
  <c r="CP6" i="3" s="1"/>
  <c r="CQ6" i="3" s="1"/>
  <c r="CR6" i="3" s="1"/>
  <c r="AL36" i="3"/>
  <c r="AM36" i="3" s="1"/>
  <c r="AN36" i="3" s="1"/>
  <c r="AO36" i="3" s="1"/>
  <c r="AP36" i="3" s="1"/>
  <c r="AQ36" i="3" s="1"/>
  <c r="AR36" i="3" s="1"/>
  <c r="AS36" i="3" s="1"/>
  <c r="AT36" i="3" s="1"/>
  <c r="AU36" i="3" s="1"/>
  <c r="AV36" i="3" s="1"/>
  <c r="AW36" i="3" s="1"/>
  <c r="AX36" i="3" s="1"/>
  <c r="AY36" i="3" s="1"/>
  <c r="AZ36" i="3" s="1"/>
  <c r="BA36" i="3" s="1"/>
  <c r="BB36" i="3" s="1"/>
  <c r="BC36" i="3" s="1"/>
  <c r="BD36" i="3" s="1"/>
  <c r="BE36" i="3" s="1"/>
  <c r="BF36" i="3" s="1"/>
  <c r="BG36" i="3" s="1"/>
  <c r="BH36" i="3" s="1"/>
  <c r="BI36" i="3" s="1"/>
  <c r="BJ36" i="3" s="1"/>
  <c r="BK36" i="3" s="1"/>
  <c r="BL36" i="3" s="1"/>
  <c r="BM36" i="3" s="1"/>
  <c r="BN36" i="3" s="1"/>
  <c r="BO36" i="3" s="1"/>
  <c r="BP36" i="3" s="1"/>
  <c r="BQ36" i="3" s="1"/>
  <c r="BR36" i="3" s="1"/>
  <c r="BS36" i="3" s="1"/>
  <c r="BT36" i="3" s="1"/>
  <c r="BU36" i="3" s="1"/>
  <c r="BV36" i="3" s="1"/>
  <c r="BW36" i="3" s="1"/>
  <c r="BX36" i="3" s="1"/>
  <c r="BY36" i="3" s="1"/>
  <c r="BZ36" i="3" s="1"/>
  <c r="CA36" i="3" s="1"/>
  <c r="CB36" i="3" s="1"/>
  <c r="CC36" i="3" s="1"/>
  <c r="CD36" i="3" s="1"/>
  <c r="CE36" i="3" s="1"/>
  <c r="CF36" i="3" s="1"/>
  <c r="CG36" i="3" s="1"/>
  <c r="CH36" i="3" s="1"/>
  <c r="CI36" i="3" s="1"/>
  <c r="CJ36" i="3" s="1"/>
  <c r="CK36" i="3" s="1"/>
  <c r="CL36" i="3" s="1"/>
  <c r="CM36" i="3" s="1"/>
  <c r="CN36" i="3" s="1"/>
  <c r="CO36" i="3" s="1"/>
  <c r="CP36" i="3" s="1"/>
  <c r="CQ36" i="3" s="1"/>
  <c r="CR36" i="3" s="1"/>
  <c r="AL62" i="3"/>
  <c r="AM62" i="3" s="1"/>
  <c r="AN62" i="3" s="1"/>
  <c r="AO62" i="3" s="1"/>
  <c r="AP62" i="3" s="1"/>
  <c r="AQ62" i="3" s="1"/>
  <c r="AR62" i="3" s="1"/>
  <c r="AS62" i="3" s="1"/>
  <c r="AT62" i="3" s="1"/>
  <c r="AU62" i="3" s="1"/>
  <c r="AV62" i="3" s="1"/>
  <c r="AW62" i="3" s="1"/>
  <c r="AX62" i="3" s="1"/>
  <c r="AY62" i="3" s="1"/>
  <c r="AZ62" i="3" s="1"/>
  <c r="BA62" i="3" s="1"/>
  <c r="BB62" i="3" s="1"/>
  <c r="BC62" i="3" s="1"/>
  <c r="BD62" i="3" s="1"/>
  <c r="BE62" i="3" s="1"/>
  <c r="BF62" i="3" s="1"/>
  <c r="BG62" i="3" s="1"/>
  <c r="BH62" i="3" s="1"/>
  <c r="BI62" i="3" s="1"/>
  <c r="BJ62" i="3" s="1"/>
  <c r="BK62" i="3" s="1"/>
  <c r="BL62" i="3" s="1"/>
  <c r="BM62" i="3" s="1"/>
  <c r="BN62" i="3" s="1"/>
  <c r="BO62" i="3" s="1"/>
  <c r="BP62" i="3" s="1"/>
  <c r="BQ62" i="3" s="1"/>
  <c r="BR62" i="3" s="1"/>
  <c r="BS62" i="3" s="1"/>
  <c r="BT62" i="3" s="1"/>
  <c r="BU62" i="3" s="1"/>
  <c r="BV62" i="3" s="1"/>
  <c r="BW62" i="3" s="1"/>
  <c r="BX62" i="3" s="1"/>
  <c r="BY62" i="3" s="1"/>
  <c r="BZ62" i="3" s="1"/>
  <c r="CA62" i="3" s="1"/>
  <c r="CB62" i="3" s="1"/>
  <c r="CC62" i="3" s="1"/>
  <c r="CD62" i="3" s="1"/>
  <c r="CE62" i="3" s="1"/>
  <c r="CF62" i="3" s="1"/>
  <c r="CG62" i="3" s="1"/>
  <c r="CH62" i="3" s="1"/>
  <c r="CI62" i="3" s="1"/>
  <c r="CJ62" i="3" s="1"/>
  <c r="CK62" i="3" s="1"/>
  <c r="CL62" i="3" s="1"/>
  <c r="CM62" i="3" s="1"/>
  <c r="CN62" i="3" s="1"/>
  <c r="CO62" i="3" s="1"/>
  <c r="CP62" i="3" s="1"/>
  <c r="CQ62" i="3" s="1"/>
  <c r="CR62" i="3" s="1"/>
  <c r="AL85" i="3"/>
  <c r="AM85" i="3" s="1"/>
  <c r="AN85" i="3" s="1"/>
  <c r="AO85" i="3" s="1"/>
  <c r="AP85" i="3" s="1"/>
  <c r="AQ85" i="3" s="1"/>
  <c r="AR85" i="3" s="1"/>
  <c r="AS85" i="3" s="1"/>
  <c r="AT85" i="3" s="1"/>
  <c r="AU85" i="3" s="1"/>
  <c r="AV85" i="3" s="1"/>
  <c r="AW85" i="3" s="1"/>
  <c r="AX85" i="3" s="1"/>
  <c r="AY85" i="3" s="1"/>
  <c r="AZ85" i="3" s="1"/>
  <c r="BA85" i="3" s="1"/>
  <c r="BB85" i="3" s="1"/>
  <c r="BC85" i="3" s="1"/>
  <c r="BD85" i="3" s="1"/>
  <c r="BE85" i="3" s="1"/>
  <c r="BF85" i="3" s="1"/>
  <c r="BG85" i="3" s="1"/>
  <c r="BH85" i="3" s="1"/>
  <c r="BI85" i="3" s="1"/>
  <c r="BJ85" i="3" s="1"/>
  <c r="BK85" i="3" s="1"/>
  <c r="BL85" i="3" s="1"/>
  <c r="BM85" i="3" s="1"/>
  <c r="BN85" i="3" s="1"/>
  <c r="BO85" i="3" s="1"/>
  <c r="BP85" i="3" s="1"/>
  <c r="BQ85" i="3" s="1"/>
  <c r="BR85" i="3" s="1"/>
  <c r="BS85" i="3" s="1"/>
  <c r="BT85" i="3" s="1"/>
  <c r="BU85" i="3" s="1"/>
  <c r="BV85" i="3" s="1"/>
  <c r="BW85" i="3" s="1"/>
  <c r="BX85" i="3" s="1"/>
  <c r="BY85" i="3" s="1"/>
  <c r="BZ85" i="3" s="1"/>
  <c r="CA85" i="3" s="1"/>
  <c r="CB85" i="3" s="1"/>
  <c r="CC85" i="3" s="1"/>
  <c r="CD85" i="3" s="1"/>
  <c r="CE85" i="3" s="1"/>
  <c r="CF85" i="3" s="1"/>
  <c r="CG85" i="3" s="1"/>
  <c r="CH85" i="3" s="1"/>
  <c r="CI85" i="3" s="1"/>
  <c r="CJ85" i="3" s="1"/>
  <c r="CK85" i="3" s="1"/>
  <c r="CL85" i="3" s="1"/>
  <c r="CM85" i="3" s="1"/>
  <c r="CN85" i="3" s="1"/>
  <c r="CO85" i="3" s="1"/>
  <c r="CP85" i="3" s="1"/>
  <c r="CQ85" i="3" s="1"/>
  <c r="CR85" i="3" s="1"/>
  <c r="AL35" i="3"/>
  <c r="AM35" i="3" s="1"/>
  <c r="AN35" i="3" s="1"/>
  <c r="AO35" i="3" s="1"/>
  <c r="AP35" i="3" s="1"/>
  <c r="AQ35" i="3" s="1"/>
  <c r="AR35" i="3" s="1"/>
  <c r="AS35" i="3" s="1"/>
  <c r="AT35" i="3" s="1"/>
  <c r="AU35" i="3" s="1"/>
  <c r="AV35" i="3" s="1"/>
  <c r="AW35" i="3" s="1"/>
  <c r="AX35" i="3" s="1"/>
  <c r="AY35" i="3" s="1"/>
  <c r="AZ35" i="3" s="1"/>
  <c r="BA35" i="3" s="1"/>
  <c r="BB35" i="3" s="1"/>
  <c r="BC35" i="3" s="1"/>
  <c r="BD35" i="3" s="1"/>
  <c r="BE35" i="3" s="1"/>
  <c r="BF35" i="3" s="1"/>
  <c r="BG35" i="3" s="1"/>
  <c r="BH35" i="3" s="1"/>
  <c r="BI35" i="3" s="1"/>
  <c r="BJ35" i="3" s="1"/>
  <c r="BK35" i="3" s="1"/>
  <c r="BL35" i="3" s="1"/>
  <c r="BM35" i="3" s="1"/>
  <c r="BN35" i="3" s="1"/>
  <c r="BO35" i="3" s="1"/>
  <c r="BP35" i="3" s="1"/>
  <c r="BQ35" i="3" s="1"/>
  <c r="BR35" i="3" s="1"/>
  <c r="BS35" i="3" s="1"/>
  <c r="BT35" i="3" s="1"/>
  <c r="BU35" i="3" s="1"/>
  <c r="BV35" i="3" s="1"/>
  <c r="BW35" i="3" s="1"/>
  <c r="BX35" i="3" s="1"/>
  <c r="BY35" i="3" s="1"/>
  <c r="BZ35" i="3" s="1"/>
  <c r="CA35" i="3" s="1"/>
  <c r="CB35" i="3" s="1"/>
  <c r="CC35" i="3" s="1"/>
  <c r="CD35" i="3" s="1"/>
  <c r="CE35" i="3" s="1"/>
  <c r="CF35" i="3" s="1"/>
  <c r="CG35" i="3" s="1"/>
  <c r="CH35" i="3" s="1"/>
  <c r="CI35" i="3" s="1"/>
  <c r="CJ35" i="3" s="1"/>
  <c r="CK35" i="3" s="1"/>
  <c r="CL35" i="3" s="1"/>
  <c r="CM35" i="3" s="1"/>
  <c r="CN35" i="3" s="1"/>
  <c r="CO35" i="3" s="1"/>
  <c r="CP35" i="3" s="1"/>
  <c r="CQ35" i="3" s="1"/>
  <c r="CR35" i="3" s="1"/>
  <c r="AL71" i="3"/>
  <c r="AM71" i="3" s="1"/>
  <c r="AN71" i="3" s="1"/>
  <c r="AO71" i="3" s="1"/>
  <c r="AP71" i="3" s="1"/>
  <c r="AQ71" i="3" s="1"/>
  <c r="AR71" i="3" s="1"/>
  <c r="AS71" i="3" s="1"/>
  <c r="AT71" i="3" s="1"/>
  <c r="AU71" i="3" s="1"/>
  <c r="AV71" i="3" s="1"/>
  <c r="AW71" i="3" s="1"/>
  <c r="AX71" i="3" s="1"/>
  <c r="AY71" i="3" s="1"/>
  <c r="AZ71" i="3" s="1"/>
  <c r="BA71" i="3" s="1"/>
  <c r="BB71" i="3" s="1"/>
  <c r="BC71" i="3" s="1"/>
  <c r="BD71" i="3" s="1"/>
  <c r="BE71" i="3" s="1"/>
  <c r="BF71" i="3" s="1"/>
  <c r="BG71" i="3" s="1"/>
  <c r="BH71" i="3" s="1"/>
  <c r="BI71" i="3" s="1"/>
  <c r="BJ71" i="3" s="1"/>
  <c r="BK71" i="3" s="1"/>
  <c r="BL71" i="3" s="1"/>
  <c r="BM71" i="3" s="1"/>
  <c r="BN71" i="3" s="1"/>
  <c r="BO71" i="3" s="1"/>
  <c r="BP71" i="3" s="1"/>
  <c r="BQ71" i="3" s="1"/>
  <c r="BR71" i="3" s="1"/>
  <c r="BS71" i="3" s="1"/>
  <c r="BT71" i="3" s="1"/>
  <c r="BU71" i="3" s="1"/>
  <c r="BV71" i="3" s="1"/>
  <c r="BW71" i="3" s="1"/>
  <c r="BX71" i="3" s="1"/>
  <c r="BY71" i="3" s="1"/>
  <c r="BZ71" i="3" s="1"/>
  <c r="CA71" i="3" s="1"/>
  <c r="CB71" i="3" s="1"/>
  <c r="CC71" i="3" s="1"/>
  <c r="CD71" i="3" s="1"/>
  <c r="CE71" i="3" s="1"/>
  <c r="CF71" i="3" s="1"/>
  <c r="CG71" i="3" s="1"/>
  <c r="CH71" i="3" s="1"/>
  <c r="CI71" i="3" s="1"/>
  <c r="CJ71" i="3" s="1"/>
  <c r="CK71" i="3" s="1"/>
  <c r="CL71" i="3" s="1"/>
  <c r="CM71" i="3" s="1"/>
  <c r="CN71" i="3" s="1"/>
  <c r="CO71" i="3" s="1"/>
  <c r="CP71" i="3" s="1"/>
  <c r="CQ71" i="3" s="1"/>
  <c r="CR71" i="3" s="1"/>
  <c r="AL25" i="3"/>
  <c r="AM25" i="3" s="1"/>
  <c r="AN25" i="3" s="1"/>
  <c r="AO25" i="3" s="1"/>
  <c r="AP25" i="3" s="1"/>
  <c r="AQ25" i="3" s="1"/>
  <c r="AR25" i="3" s="1"/>
  <c r="AS25" i="3" s="1"/>
  <c r="AT25" i="3" s="1"/>
  <c r="AU25" i="3" s="1"/>
  <c r="AV25" i="3" s="1"/>
  <c r="AW25" i="3" s="1"/>
  <c r="AX25" i="3" s="1"/>
  <c r="AY25" i="3" s="1"/>
  <c r="AZ25" i="3" s="1"/>
  <c r="BA25" i="3" s="1"/>
  <c r="BB25" i="3" s="1"/>
  <c r="BC25" i="3" s="1"/>
  <c r="BD25" i="3" s="1"/>
  <c r="BE25" i="3" s="1"/>
  <c r="BF25" i="3" s="1"/>
  <c r="BG25" i="3" s="1"/>
  <c r="BH25" i="3" s="1"/>
  <c r="BI25" i="3" s="1"/>
  <c r="BJ25" i="3" s="1"/>
  <c r="BK25" i="3" s="1"/>
  <c r="BL25" i="3" s="1"/>
  <c r="BM25" i="3" s="1"/>
  <c r="BN25" i="3" s="1"/>
  <c r="BO25" i="3" s="1"/>
  <c r="BP25" i="3" s="1"/>
  <c r="BQ25" i="3" s="1"/>
  <c r="BR25" i="3" s="1"/>
  <c r="BS25" i="3" s="1"/>
  <c r="BT25" i="3" s="1"/>
  <c r="BU25" i="3" s="1"/>
  <c r="BV25" i="3" s="1"/>
  <c r="BW25" i="3" s="1"/>
  <c r="BX25" i="3" s="1"/>
  <c r="BY25" i="3" s="1"/>
  <c r="BZ25" i="3" s="1"/>
  <c r="CA25" i="3" s="1"/>
  <c r="CB25" i="3" s="1"/>
  <c r="CC25" i="3" s="1"/>
  <c r="CD25" i="3" s="1"/>
  <c r="CE25" i="3" s="1"/>
  <c r="CF25" i="3" s="1"/>
  <c r="CG25" i="3" s="1"/>
  <c r="CH25" i="3" s="1"/>
  <c r="CI25" i="3" s="1"/>
  <c r="CJ25" i="3" s="1"/>
  <c r="CK25" i="3" s="1"/>
  <c r="CL25" i="3" s="1"/>
  <c r="CM25" i="3" s="1"/>
  <c r="CN25" i="3" s="1"/>
  <c r="CO25" i="3" s="1"/>
  <c r="CP25" i="3" s="1"/>
  <c r="CQ25" i="3" s="1"/>
  <c r="CR25" i="3" s="1"/>
  <c r="AL50" i="3"/>
  <c r="AM50" i="3" s="1"/>
  <c r="AN50" i="3" s="1"/>
  <c r="AO50" i="3" s="1"/>
  <c r="AP50" i="3" s="1"/>
  <c r="AQ50" i="3" s="1"/>
  <c r="AR50" i="3" s="1"/>
  <c r="AS50" i="3" s="1"/>
  <c r="AT50" i="3" s="1"/>
  <c r="AU50" i="3" s="1"/>
  <c r="AV50" i="3" s="1"/>
  <c r="AW50" i="3" s="1"/>
  <c r="AX50" i="3" s="1"/>
  <c r="AY50" i="3" s="1"/>
  <c r="AZ50" i="3" s="1"/>
  <c r="BA50" i="3" s="1"/>
  <c r="BB50" i="3" s="1"/>
  <c r="BC50" i="3" s="1"/>
  <c r="BD50" i="3" s="1"/>
  <c r="BE50" i="3" s="1"/>
  <c r="BF50" i="3" s="1"/>
  <c r="BG50" i="3" s="1"/>
  <c r="BH50" i="3" s="1"/>
  <c r="BI50" i="3" s="1"/>
  <c r="BJ50" i="3" s="1"/>
  <c r="BK50" i="3" s="1"/>
  <c r="BL50" i="3" s="1"/>
  <c r="BM50" i="3" s="1"/>
  <c r="BN50" i="3" s="1"/>
  <c r="BO50" i="3" s="1"/>
  <c r="BP50" i="3" s="1"/>
  <c r="BQ50" i="3" s="1"/>
  <c r="BR50" i="3" s="1"/>
  <c r="BS50" i="3" s="1"/>
  <c r="BT50" i="3" s="1"/>
  <c r="BU50" i="3" s="1"/>
  <c r="BV50" i="3" s="1"/>
  <c r="BW50" i="3" s="1"/>
  <c r="BX50" i="3" s="1"/>
  <c r="BY50" i="3" s="1"/>
  <c r="BZ50" i="3" s="1"/>
  <c r="CA50" i="3" s="1"/>
  <c r="CB50" i="3" s="1"/>
  <c r="CC50" i="3" s="1"/>
  <c r="CD50" i="3" s="1"/>
  <c r="CE50" i="3" s="1"/>
  <c r="CF50" i="3" s="1"/>
  <c r="CG50" i="3" s="1"/>
  <c r="CH50" i="3" s="1"/>
  <c r="CI50" i="3" s="1"/>
  <c r="CJ50" i="3" s="1"/>
  <c r="CK50" i="3" s="1"/>
  <c r="CL50" i="3" s="1"/>
  <c r="CM50" i="3" s="1"/>
  <c r="CN50" i="3" s="1"/>
  <c r="CO50" i="3" s="1"/>
  <c r="CP50" i="3" s="1"/>
  <c r="CQ50" i="3" s="1"/>
  <c r="CR50" i="3" s="1"/>
  <c r="AL78" i="3"/>
  <c r="AM78" i="3" s="1"/>
  <c r="AN78" i="3" s="1"/>
  <c r="AO78" i="3" s="1"/>
  <c r="AP78" i="3" s="1"/>
  <c r="AQ78" i="3" s="1"/>
  <c r="AR78" i="3" s="1"/>
  <c r="AS78" i="3" s="1"/>
  <c r="AT78" i="3" s="1"/>
  <c r="AU78" i="3" s="1"/>
  <c r="AV78" i="3" s="1"/>
  <c r="AW78" i="3" s="1"/>
  <c r="AX78" i="3" s="1"/>
  <c r="AY78" i="3" s="1"/>
  <c r="AZ78" i="3" s="1"/>
  <c r="BA78" i="3" s="1"/>
  <c r="BB78" i="3" s="1"/>
  <c r="BC78" i="3" s="1"/>
  <c r="BD78" i="3" s="1"/>
  <c r="BE78" i="3" s="1"/>
  <c r="BF78" i="3" s="1"/>
  <c r="BG78" i="3" s="1"/>
  <c r="BH78" i="3" s="1"/>
  <c r="BI78" i="3" s="1"/>
  <c r="BJ78" i="3" s="1"/>
  <c r="BK78" i="3" s="1"/>
  <c r="BL78" i="3" s="1"/>
  <c r="BM78" i="3" s="1"/>
  <c r="BN78" i="3" s="1"/>
  <c r="BO78" i="3" s="1"/>
  <c r="BP78" i="3" s="1"/>
  <c r="BQ78" i="3" s="1"/>
  <c r="BR78" i="3" s="1"/>
  <c r="BS78" i="3" s="1"/>
  <c r="BT78" i="3" s="1"/>
  <c r="BU78" i="3" s="1"/>
  <c r="BV78" i="3" s="1"/>
  <c r="BW78" i="3" s="1"/>
  <c r="BX78" i="3" s="1"/>
  <c r="BY78" i="3" s="1"/>
  <c r="BZ78" i="3" s="1"/>
  <c r="CA78" i="3" s="1"/>
  <c r="CB78" i="3" s="1"/>
  <c r="CC78" i="3" s="1"/>
  <c r="CD78" i="3" s="1"/>
  <c r="CE78" i="3" s="1"/>
  <c r="CF78" i="3" s="1"/>
  <c r="CG78" i="3" s="1"/>
  <c r="CH78" i="3" s="1"/>
  <c r="CI78" i="3" s="1"/>
  <c r="CJ78" i="3" s="1"/>
  <c r="CK78" i="3" s="1"/>
  <c r="CL78" i="3" s="1"/>
  <c r="CM78" i="3" s="1"/>
  <c r="CN78" i="3" s="1"/>
  <c r="CO78" i="3" s="1"/>
  <c r="CP78" i="3" s="1"/>
  <c r="CQ78" i="3" s="1"/>
  <c r="CR78" i="3" s="1"/>
  <c r="AL17" i="3"/>
  <c r="AM17" i="3" s="1"/>
  <c r="AN17" i="3" s="1"/>
  <c r="AO17" i="3" s="1"/>
  <c r="AP17" i="3" s="1"/>
  <c r="AQ17" i="3" s="1"/>
  <c r="AR17" i="3" s="1"/>
  <c r="AS17" i="3" s="1"/>
  <c r="AT17" i="3" s="1"/>
  <c r="AU17" i="3" s="1"/>
  <c r="AV17" i="3" s="1"/>
  <c r="AW17" i="3" s="1"/>
  <c r="AX17" i="3" s="1"/>
  <c r="AY17" i="3" s="1"/>
  <c r="AZ17" i="3" s="1"/>
  <c r="BA17" i="3" s="1"/>
  <c r="BB17" i="3" s="1"/>
  <c r="BC17" i="3" s="1"/>
  <c r="BD17" i="3" s="1"/>
  <c r="BE17" i="3" s="1"/>
  <c r="BF17" i="3" s="1"/>
  <c r="BG17" i="3" s="1"/>
  <c r="BH17" i="3" s="1"/>
  <c r="BI17" i="3" s="1"/>
  <c r="BJ17" i="3" s="1"/>
  <c r="BK17" i="3" s="1"/>
  <c r="BL17" i="3" s="1"/>
  <c r="BM17" i="3" s="1"/>
  <c r="BN17" i="3" s="1"/>
  <c r="BO17" i="3" s="1"/>
  <c r="BP17" i="3" s="1"/>
  <c r="BQ17" i="3" s="1"/>
  <c r="BR17" i="3" s="1"/>
  <c r="BS17" i="3" s="1"/>
  <c r="BT17" i="3" s="1"/>
  <c r="BU17" i="3" s="1"/>
  <c r="BV17" i="3" s="1"/>
  <c r="BW17" i="3" s="1"/>
  <c r="BX17" i="3" s="1"/>
  <c r="BY17" i="3" s="1"/>
  <c r="BZ17" i="3" s="1"/>
  <c r="CA17" i="3" s="1"/>
  <c r="CB17" i="3" s="1"/>
  <c r="CC17" i="3" s="1"/>
  <c r="CD17" i="3" s="1"/>
  <c r="CE17" i="3" s="1"/>
  <c r="CF17" i="3" s="1"/>
  <c r="CG17" i="3" s="1"/>
  <c r="CH17" i="3" s="1"/>
  <c r="CI17" i="3" s="1"/>
  <c r="CJ17" i="3" s="1"/>
  <c r="CK17" i="3" s="1"/>
  <c r="CL17" i="3" s="1"/>
  <c r="CM17" i="3" s="1"/>
  <c r="CN17" i="3" s="1"/>
  <c r="CO17" i="3" s="1"/>
  <c r="CP17" i="3" s="1"/>
  <c r="CQ17" i="3" s="1"/>
  <c r="CR17" i="3" s="1"/>
  <c r="AL51" i="3"/>
  <c r="AM51" i="3" s="1"/>
  <c r="AN51" i="3" s="1"/>
  <c r="AO51" i="3" s="1"/>
  <c r="AP51" i="3" s="1"/>
  <c r="AQ51" i="3" s="1"/>
  <c r="AR51" i="3" s="1"/>
  <c r="AS51" i="3" s="1"/>
  <c r="AT51" i="3" s="1"/>
  <c r="AU51" i="3" s="1"/>
  <c r="AV51" i="3" s="1"/>
  <c r="AW51" i="3" s="1"/>
  <c r="AX51" i="3" s="1"/>
  <c r="AY51" i="3" s="1"/>
  <c r="AZ51" i="3" s="1"/>
  <c r="BA51" i="3" s="1"/>
  <c r="BB51" i="3" s="1"/>
  <c r="BC51" i="3" s="1"/>
  <c r="BD51" i="3" s="1"/>
  <c r="BE51" i="3" s="1"/>
  <c r="BF51" i="3" s="1"/>
  <c r="BG51" i="3" s="1"/>
  <c r="BH51" i="3" s="1"/>
  <c r="BI51" i="3" s="1"/>
  <c r="BJ51" i="3" s="1"/>
  <c r="BK51" i="3" s="1"/>
  <c r="BL51" i="3" s="1"/>
  <c r="BM51" i="3" s="1"/>
  <c r="BN51" i="3" s="1"/>
  <c r="BO51" i="3" s="1"/>
  <c r="BP51" i="3" s="1"/>
  <c r="BQ51" i="3" s="1"/>
  <c r="BR51" i="3" s="1"/>
  <c r="BS51" i="3" s="1"/>
  <c r="BT51" i="3" s="1"/>
  <c r="BU51" i="3" s="1"/>
  <c r="BV51" i="3" s="1"/>
  <c r="BW51" i="3" s="1"/>
  <c r="BX51" i="3" s="1"/>
  <c r="BY51" i="3" s="1"/>
  <c r="BZ51" i="3" s="1"/>
  <c r="CA51" i="3" s="1"/>
  <c r="CB51" i="3" s="1"/>
  <c r="CC51" i="3" s="1"/>
  <c r="CD51" i="3" s="1"/>
  <c r="CE51" i="3" s="1"/>
  <c r="CF51" i="3" s="1"/>
  <c r="CG51" i="3" s="1"/>
  <c r="CH51" i="3" s="1"/>
  <c r="CI51" i="3" s="1"/>
  <c r="CJ51" i="3" s="1"/>
  <c r="CK51" i="3" s="1"/>
  <c r="CL51" i="3" s="1"/>
  <c r="CM51" i="3" s="1"/>
  <c r="CN51" i="3" s="1"/>
  <c r="CO51" i="3" s="1"/>
  <c r="CP51" i="3" s="1"/>
  <c r="CQ51" i="3" s="1"/>
  <c r="CR51" i="3" s="1"/>
  <c r="AL12" i="3"/>
  <c r="AM12" i="3" s="1"/>
  <c r="AN12" i="3" s="1"/>
  <c r="AO12" i="3" s="1"/>
  <c r="AP12" i="3" s="1"/>
  <c r="AQ12" i="3" s="1"/>
  <c r="AR12" i="3" s="1"/>
  <c r="AS12" i="3" s="1"/>
  <c r="AT12" i="3" s="1"/>
  <c r="AU12" i="3" s="1"/>
  <c r="AV12" i="3" s="1"/>
  <c r="AW12" i="3" s="1"/>
  <c r="AX12" i="3" s="1"/>
  <c r="AY12" i="3" s="1"/>
  <c r="AZ12" i="3" s="1"/>
  <c r="BA12" i="3" s="1"/>
  <c r="BB12" i="3" s="1"/>
  <c r="BC12" i="3" s="1"/>
  <c r="BD12" i="3" s="1"/>
  <c r="BE12" i="3" s="1"/>
  <c r="BF12" i="3" s="1"/>
  <c r="BG12" i="3" s="1"/>
  <c r="BH12" i="3" s="1"/>
  <c r="BI12" i="3" s="1"/>
  <c r="BJ12" i="3" s="1"/>
  <c r="BK12" i="3" s="1"/>
  <c r="BL12" i="3" s="1"/>
  <c r="BM12" i="3" s="1"/>
  <c r="BN12" i="3" s="1"/>
  <c r="BO12" i="3" s="1"/>
  <c r="BP12" i="3" s="1"/>
  <c r="BQ12" i="3" s="1"/>
  <c r="BR12" i="3" s="1"/>
  <c r="BS12" i="3" s="1"/>
  <c r="BT12" i="3" s="1"/>
  <c r="BU12" i="3" s="1"/>
  <c r="BV12" i="3" s="1"/>
  <c r="BW12" i="3" s="1"/>
  <c r="BX12" i="3" s="1"/>
  <c r="BY12" i="3" s="1"/>
  <c r="BZ12" i="3" s="1"/>
  <c r="CA12" i="3" s="1"/>
  <c r="CB12" i="3" s="1"/>
  <c r="CC12" i="3" s="1"/>
  <c r="CD12" i="3" s="1"/>
  <c r="CE12" i="3" s="1"/>
  <c r="CF12" i="3" s="1"/>
  <c r="CG12" i="3" s="1"/>
  <c r="CH12" i="3" s="1"/>
  <c r="CI12" i="3" s="1"/>
  <c r="CJ12" i="3" s="1"/>
  <c r="CK12" i="3" s="1"/>
  <c r="CL12" i="3" s="1"/>
  <c r="CM12" i="3" s="1"/>
  <c r="CN12" i="3" s="1"/>
  <c r="CO12" i="3" s="1"/>
  <c r="CP12" i="3" s="1"/>
  <c r="CQ12" i="3" s="1"/>
  <c r="CR12" i="3" s="1"/>
  <c r="AL43" i="3"/>
  <c r="AM43" i="3" s="1"/>
  <c r="AN43" i="3" s="1"/>
  <c r="AO43" i="3" s="1"/>
  <c r="AP43" i="3" s="1"/>
  <c r="AQ43" i="3" s="1"/>
  <c r="AR43" i="3" s="1"/>
  <c r="AS43" i="3" s="1"/>
  <c r="AT43" i="3" s="1"/>
  <c r="AU43" i="3" s="1"/>
  <c r="AV43" i="3" s="1"/>
  <c r="AW43" i="3" s="1"/>
  <c r="AX43" i="3" s="1"/>
  <c r="AY43" i="3" s="1"/>
  <c r="AZ43" i="3" s="1"/>
  <c r="BA43" i="3" s="1"/>
  <c r="BB43" i="3" s="1"/>
  <c r="BC43" i="3" s="1"/>
  <c r="BD43" i="3" s="1"/>
  <c r="BE43" i="3" s="1"/>
  <c r="BF43" i="3" s="1"/>
  <c r="BG43" i="3" s="1"/>
  <c r="BH43" i="3" s="1"/>
  <c r="BI43" i="3" s="1"/>
  <c r="BJ43" i="3" s="1"/>
  <c r="BK43" i="3" s="1"/>
  <c r="BL43" i="3" s="1"/>
  <c r="BM43" i="3" s="1"/>
  <c r="BN43" i="3" s="1"/>
  <c r="BO43" i="3" s="1"/>
  <c r="BP43" i="3" s="1"/>
  <c r="BQ43" i="3" s="1"/>
  <c r="BR43" i="3" s="1"/>
  <c r="BS43" i="3" s="1"/>
  <c r="BT43" i="3" s="1"/>
  <c r="BU43" i="3" s="1"/>
  <c r="BV43" i="3" s="1"/>
  <c r="BW43" i="3" s="1"/>
  <c r="BX43" i="3" s="1"/>
  <c r="BY43" i="3" s="1"/>
  <c r="BZ43" i="3" s="1"/>
  <c r="CA43" i="3" s="1"/>
  <c r="CB43" i="3" s="1"/>
  <c r="CC43" i="3" s="1"/>
  <c r="CD43" i="3" s="1"/>
  <c r="CE43" i="3" s="1"/>
  <c r="CF43" i="3" s="1"/>
  <c r="CG43" i="3" s="1"/>
  <c r="CH43" i="3" s="1"/>
  <c r="CI43" i="3" s="1"/>
  <c r="CJ43" i="3" s="1"/>
  <c r="CK43" i="3" s="1"/>
  <c r="CL43" i="3" s="1"/>
  <c r="CM43" i="3" s="1"/>
  <c r="CN43" i="3" s="1"/>
  <c r="CO43" i="3" s="1"/>
  <c r="CP43" i="3" s="1"/>
  <c r="CQ43" i="3" s="1"/>
  <c r="CR43" i="3" s="1"/>
  <c r="AL72" i="3"/>
  <c r="AM72" i="3" s="1"/>
  <c r="AN72" i="3" s="1"/>
  <c r="AO72" i="3" s="1"/>
  <c r="AP72" i="3" s="1"/>
  <c r="AQ72" i="3" s="1"/>
  <c r="AR72" i="3" s="1"/>
  <c r="AS72" i="3" s="1"/>
  <c r="AT72" i="3" s="1"/>
  <c r="AU72" i="3" s="1"/>
  <c r="AV72" i="3" s="1"/>
  <c r="AW72" i="3" s="1"/>
  <c r="AX72" i="3" s="1"/>
  <c r="AY72" i="3" s="1"/>
  <c r="AZ72" i="3" s="1"/>
  <c r="BA72" i="3" s="1"/>
  <c r="BB72" i="3" s="1"/>
  <c r="BC72" i="3" s="1"/>
  <c r="BD72" i="3" s="1"/>
  <c r="BE72" i="3" s="1"/>
  <c r="BF72" i="3" s="1"/>
  <c r="BG72" i="3" s="1"/>
  <c r="BH72" i="3" s="1"/>
  <c r="BI72" i="3" s="1"/>
  <c r="BJ72" i="3" s="1"/>
  <c r="BK72" i="3" s="1"/>
  <c r="BL72" i="3" s="1"/>
  <c r="BM72" i="3" s="1"/>
  <c r="BN72" i="3" s="1"/>
  <c r="BO72" i="3" s="1"/>
  <c r="BP72" i="3" s="1"/>
  <c r="BQ72" i="3" s="1"/>
  <c r="BR72" i="3" s="1"/>
  <c r="BS72" i="3" s="1"/>
  <c r="BT72" i="3" s="1"/>
  <c r="BU72" i="3" s="1"/>
  <c r="BV72" i="3" s="1"/>
  <c r="BW72" i="3" s="1"/>
  <c r="BX72" i="3" s="1"/>
  <c r="BY72" i="3" s="1"/>
  <c r="BZ72" i="3" s="1"/>
  <c r="CA72" i="3" s="1"/>
  <c r="CB72" i="3" s="1"/>
  <c r="CC72" i="3" s="1"/>
  <c r="CD72" i="3" s="1"/>
  <c r="CE72" i="3" s="1"/>
  <c r="CF72" i="3" s="1"/>
  <c r="CG72" i="3" s="1"/>
  <c r="CH72" i="3" s="1"/>
  <c r="CI72" i="3" s="1"/>
  <c r="CJ72" i="3" s="1"/>
  <c r="CK72" i="3" s="1"/>
  <c r="CL72" i="3" s="1"/>
  <c r="CM72" i="3" s="1"/>
  <c r="CN72" i="3" s="1"/>
  <c r="CO72" i="3" s="1"/>
  <c r="CP72" i="3" s="1"/>
  <c r="CQ72" i="3" s="1"/>
  <c r="CR72" i="3" s="1"/>
  <c r="AL22" i="3"/>
  <c r="AM22" i="3" s="1"/>
  <c r="AN22" i="3" s="1"/>
  <c r="AO22" i="3" s="1"/>
  <c r="AP22" i="3" s="1"/>
  <c r="AQ22" i="3" s="1"/>
  <c r="AR22" i="3" s="1"/>
  <c r="AS22" i="3" s="1"/>
  <c r="AT22" i="3" s="1"/>
  <c r="AU22" i="3" s="1"/>
  <c r="AV22" i="3" s="1"/>
  <c r="AW22" i="3" s="1"/>
  <c r="AX22" i="3" s="1"/>
  <c r="AY22" i="3" s="1"/>
  <c r="AZ22" i="3" s="1"/>
  <c r="BA22" i="3" s="1"/>
  <c r="BB22" i="3" s="1"/>
  <c r="BC22" i="3" s="1"/>
  <c r="BD22" i="3" s="1"/>
  <c r="BE22" i="3" s="1"/>
  <c r="BF22" i="3" s="1"/>
  <c r="BG22" i="3" s="1"/>
  <c r="BH22" i="3" s="1"/>
  <c r="BI22" i="3" s="1"/>
  <c r="BJ22" i="3" s="1"/>
  <c r="BK22" i="3" s="1"/>
  <c r="BL22" i="3" s="1"/>
  <c r="BM22" i="3" s="1"/>
  <c r="BN22" i="3" s="1"/>
  <c r="BO22" i="3" s="1"/>
  <c r="BP22" i="3" s="1"/>
  <c r="BQ22" i="3" s="1"/>
  <c r="BR22" i="3" s="1"/>
  <c r="BS22" i="3" s="1"/>
  <c r="BT22" i="3" s="1"/>
  <c r="BU22" i="3" s="1"/>
  <c r="BV22" i="3" s="1"/>
  <c r="BW22" i="3" s="1"/>
  <c r="BX22" i="3" s="1"/>
  <c r="BY22" i="3" s="1"/>
  <c r="BZ22" i="3" s="1"/>
  <c r="CA22" i="3" s="1"/>
  <c r="CB22" i="3" s="1"/>
  <c r="CC22" i="3" s="1"/>
  <c r="CD22" i="3" s="1"/>
  <c r="CE22" i="3" s="1"/>
  <c r="CF22" i="3" s="1"/>
  <c r="CG22" i="3" s="1"/>
  <c r="CH22" i="3" s="1"/>
  <c r="CI22" i="3" s="1"/>
  <c r="CJ22" i="3" s="1"/>
  <c r="CK22" i="3" s="1"/>
  <c r="CL22" i="3" s="1"/>
  <c r="CM22" i="3" s="1"/>
  <c r="CN22" i="3" s="1"/>
  <c r="CO22" i="3" s="1"/>
  <c r="CP22" i="3" s="1"/>
  <c r="CQ22" i="3" s="1"/>
  <c r="CR22" i="3" s="1"/>
  <c r="AL82" i="3"/>
  <c r="AM82" i="3" s="1"/>
  <c r="AN82" i="3" s="1"/>
  <c r="AO82" i="3" s="1"/>
  <c r="AP82" i="3" s="1"/>
  <c r="AQ82" i="3" s="1"/>
  <c r="AR82" i="3" s="1"/>
  <c r="AS82" i="3" s="1"/>
  <c r="AT82" i="3" s="1"/>
  <c r="AU82" i="3" s="1"/>
  <c r="AV82" i="3" s="1"/>
  <c r="AW82" i="3" s="1"/>
  <c r="AX82" i="3" s="1"/>
  <c r="AY82" i="3" s="1"/>
  <c r="AZ82" i="3" s="1"/>
  <c r="BA82" i="3" s="1"/>
  <c r="BB82" i="3" s="1"/>
  <c r="BC82" i="3" s="1"/>
  <c r="BD82" i="3" s="1"/>
  <c r="BE82" i="3" s="1"/>
  <c r="BF82" i="3" s="1"/>
  <c r="BG82" i="3" s="1"/>
  <c r="BH82" i="3" s="1"/>
  <c r="BI82" i="3" s="1"/>
  <c r="BJ82" i="3" s="1"/>
  <c r="BK82" i="3" s="1"/>
  <c r="BL82" i="3" s="1"/>
  <c r="BM82" i="3" s="1"/>
  <c r="BN82" i="3" s="1"/>
  <c r="BO82" i="3" s="1"/>
  <c r="BP82" i="3" s="1"/>
  <c r="BQ82" i="3" s="1"/>
  <c r="BR82" i="3" s="1"/>
  <c r="BS82" i="3" s="1"/>
  <c r="BT82" i="3" s="1"/>
  <c r="BU82" i="3" s="1"/>
  <c r="BV82" i="3" s="1"/>
  <c r="BW82" i="3" s="1"/>
  <c r="BX82" i="3" s="1"/>
  <c r="BY82" i="3" s="1"/>
  <c r="BZ82" i="3" s="1"/>
  <c r="CA82" i="3" s="1"/>
  <c r="CB82" i="3" s="1"/>
  <c r="CC82" i="3" s="1"/>
  <c r="CD82" i="3" s="1"/>
  <c r="CE82" i="3" s="1"/>
  <c r="CF82" i="3" s="1"/>
  <c r="CG82" i="3" s="1"/>
  <c r="CH82" i="3" s="1"/>
  <c r="CI82" i="3" s="1"/>
  <c r="CJ82" i="3" s="1"/>
  <c r="CK82" i="3" s="1"/>
  <c r="CL82" i="3" s="1"/>
  <c r="CM82" i="3" s="1"/>
  <c r="CN82" i="3" s="1"/>
  <c r="CO82" i="3" s="1"/>
  <c r="CP82" i="3" s="1"/>
  <c r="CQ82" i="3" s="1"/>
  <c r="CR82" i="3" s="1"/>
  <c r="AL75" i="3"/>
  <c r="AM75" i="3" s="1"/>
  <c r="AN75" i="3" s="1"/>
  <c r="AO75" i="3" s="1"/>
  <c r="AP75" i="3" s="1"/>
  <c r="AQ75" i="3" s="1"/>
  <c r="AR75" i="3" s="1"/>
  <c r="AS75" i="3" s="1"/>
  <c r="AT75" i="3" s="1"/>
  <c r="AU75" i="3" s="1"/>
  <c r="AV75" i="3" s="1"/>
  <c r="AW75" i="3" s="1"/>
  <c r="AX75" i="3" s="1"/>
  <c r="AY75" i="3" s="1"/>
  <c r="AZ75" i="3" s="1"/>
  <c r="BA75" i="3" s="1"/>
  <c r="BB75" i="3" s="1"/>
  <c r="BC75" i="3" s="1"/>
  <c r="BD75" i="3" s="1"/>
  <c r="BE75" i="3" s="1"/>
  <c r="BF75" i="3" s="1"/>
  <c r="BG75" i="3" s="1"/>
  <c r="BH75" i="3" s="1"/>
  <c r="BI75" i="3" s="1"/>
  <c r="BJ75" i="3" s="1"/>
  <c r="BK75" i="3" s="1"/>
  <c r="BL75" i="3" s="1"/>
  <c r="BM75" i="3" s="1"/>
  <c r="BN75" i="3" s="1"/>
  <c r="BO75" i="3" s="1"/>
  <c r="BP75" i="3" s="1"/>
  <c r="BQ75" i="3" s="1"/>
  <c r="BR75" i="3" s="1"/>
  <c r="BS75" i="3" s="1"/>
  <c r="BT75" i="3" s="1"/>
  <c r="BU75" i="3" s="1"/>
  <c r="BV75" i="3" s="1"/>
  <c r="BW75" i="3" s="1"/>
  <c r="BX75" i="3" s="1"/>
  <c r="BY75" i="3" s="1"/>
  <c r="BZ75" i="3" s="1"/>
  <c r="CA75" i="3" s="1"/>
  <c r="CB75" i="3" s="1"/>
  <c r="CC75" i="3" s="1"/>
  <c r="CD75" i="3" s="1"/>
  <c r="CE75" i="3" s="1"/>
  <c r="CF75" i="3" s="1"/>
  <c r="CG75" i="3" s="1"/>
  <c r="CH75" i="3" s="1"/>
  <c r="CI75" i="3" s="1"/>
  <c r="CJ75" i="3" s="1"/>
  <c r="CK75" i="3" s="1"/>
  <c r="CL75" i="3" s="1"/>
  <c r="CM75" i="3" s="1"/>
  <c r="CN75" i="3" s="1"/>
  <c r="CO75" i="3" s="1"/>
  <c r="CP75" i="3" s="1"/>
  <c r="CQ75" i="3" s="1"/>
  <c r="CR75" i="3" s="1"/>
  <c r="AL14" i="3"/>
  <c r="AM14" i="3" s="1"/>
  <c r="AN14" i="3" s="1"/>
  <c r="AO14" i="3" s="1"/>
  <c r="AP14" i="3" s="1"/>
  <c r="AQ14" i="3" s="1"/>
  <c r="AR14" i="3" s="1"/>
  <c r="AS14" i="3" s="1"/>
  <c r="AT14" i="3" s="1"/>
  <c r="AU14" i="3" s="1"/>
  <c r="AV14" i="3" s="1"/>
  <c r="AW14" i="3" s="1"/>
  <c r="AX14" i="3" s="1"/>
  <c r="AY14" i="3" s="1"/>
  <c r="AZ14" i="3" s="1"/>
  <c r="BA14" i="3" s="1"/>
  <c r="BB14" i="3" s="1"/>
  <c r="BC14" i="3" s="1"/>
  <c r="BD14" i="3" s="1"/>
  <c r="BE14" i="3" s="1"/>
  <c r="BF14" i="3" s="1"/>
  <c r="BG14" i="3" s="1"/>
  <c r="BH14" i="3" s="1"/>
  <c r="BI14" i="3" s="1"/>
  <c r="BJ14" i="3" s="1"/>
  <c r="BK14" i="3" s="1"/>
  <c r="BL14" i="3" s="1"/>
  <c r="BM14" i="3" s="1"/>
  <c r="BN14" i="3" s="1"/>
  <c r="BO14" i="3" s="1"/>
  <c r="BP14" i="3" s="1"/>
  <c r="BQ14" i="3" s="1"/>
  <c r="BR14" i="3" s="1"/>
  <c r="BS14" i="3" s="1"/>
  <c r="BT14" i="3" s="1"/>
  <c r="BU14" i="3" s="1"/>
  <c r="BV14" i="3" s="1"/>
  <c r="BW14" i="3" s="1"/>
  <c r="BX14" i="3" s="1"/>
  <c r="BY14" i="3" s="1"/>
  <c r="BZ14" i="3" s="1"/>
  <c r="CA14" i="3" s="1"/>
  <c r="CB14" i="3" s="1"/>
  <c r="CC14" i="3" s="1"/>
  <c r="CD14" i="3" s="1"/>
  <c r="CE14" i="3" s="1"/>
  <c r="CF14" i="3" s="1"/>
  <c r="CG14" i="3" s="1"/>
  <c r="CH14" i="3" s="1"/>
  <c r="CI14" i="3" s="1"/>
  <c r="CJ14" i="3" s="1"/>
  <c r="CK14" i="3" s="1"/>
  <c r="CL14" i="3" s="1"/>
  <c r="CM14" i="3" s="1"/>
  <c r="CN14" i="3" s="1"/>
  <c r="CO14" i="3" s="1"/>
  <c r="CP14" i="3" s="1"/>
  <c r="CQ14" i="3" s="1"/>
  <c r="CR14" i="3" s="1"/>
  <c r="AL38" i="3"/>
  <c r="AM38" i="3" s="1"/>
  <c r="AN38" i="3" s="1"/>
  <c r="AO38" i="3" s="1"/>
  <c r="AP38" i="3" s="1"/>
  <c r="AQ38" i="3" s="1"/>
  <c r="AR38" i="3" s="1"/>
  <c r="AS38" i="3" s="1"/>
  <c r="AT38" i="3" s="1"/>
  <c r="AU38" i="3" s="1"/>
  <c r="AV38" i="3" s="1"/>
  <c r="AW38" i="3" s="1"/>
  <c r="AX38" i="3" s="1"/>
  <c r="AY38" i="3" s="1"/>
  <c r="AZ38" i="3" s="1"/>
  <c r="BA38" i="3" s="1"/>
  <c r="BB38" i="3" s="1"/>
  <c r="BC38" i="3" s="1"/>
  <c r="BD38" i="3" s="1"/>
  <c r="BE38" i="3" s="1"/>
  <c r="BF38" i="3" s="1"/>
  <c r="BG38" i="3" s="1"/>
  <c r="BH38" i="3" s="1"/>
  <c r="BI38" i="3" s="1"/>
  <c r="BJ38" i="3" s="1"/>
  <c r="BK38" i="3" s="1"/>
  <c r="BL38" i="3" s="1"/>
  <c r="BM38" i="3" s="1"/>
  <c r="BN38" i="3" s="1"/>
  <c r="BO38" i="3" s="1"/>
  <c r="BP38" i="3" s="1"/>
  <c r="BQ38" i="3" s="1"/>
  <c r="BR38" i="3" s="1"/>
  <c r="BS38" i="3" s="1"/>
  <c r="BT38" i="3" s="1"/>
  <c r="BU38" i="3" s="1"/>
  <c r="BV38" i="3" s="1"/>
  <c r="BW38" i="3" s="1"/>
  <c r="BX38" i="3" s="1"/>
  <c r="BY38" i="3" s="1"/>
  <c r="BZ38" i="3" s="1"/>
  <c r="CA38" i="3" s="1"/>
  <c r="CB38" i="3" s="1"/>
  <c r="CC38" i="3" s="1"/>
  <c r="CD38" i="3" s="1"/>
  <c r="CE38" i="3" s="1"/>
  <c r="CF38" i="3" s="1"/>
  <c r="CG38" i="3" s="1"/>
  <c r="CH38" i="3" s="1"/>
  <c r="CI38" i="3" s="1"/>
  <c r="CJ38" i="3" s="1"/>
  <c r="CK38" i="3" s="1"/>
  <c r="CL38" i="3" s="1"/>
  <c r="CM38" i="3" s="1"/>
  <c r="CN38" i="3" s="1"/>
  <c r="CO38" i="3" s="1"/>
  <c r="CP38" i="3" s="1"/>
  <c r="CQ38" i="3" s="1"/>
  <c r="CR38" i="3" s="1"/>
  <c r="AL45" i="3"/>
  <c r="AM45" i="3" s="1"/>
  <c r="AN45" i="3" s="1"/>
  <c r="AO45" i="3" s="1"/>
  <c r="AP45" i="3" s="1"/>
  <c r="AQ45" i="3" s="1"/>
  <c r="AR45" i="3" s="1"/>
  <c r="AS45" i="3" s="1"/>
  <c r="AT45" i="3" s="1"/>
  <c r="AU45" i="3" s="1"/>
  <c r="AV45" i="3" s="1"/>
  <c r="AW45" i="3" s="1"/>
  <c r="AX45" i="3" s="1"/>
  <c r="AY45" i="3" s="1"/>
  <c r="AZ45" i="3" s="1"/>
  <c r="BA45" i="3" s="1"/>
  <c r="BB45" i="3" s="1"/>
  <c r="BC45" i="3" s="1"/>
  <c r="BD45" i="3" s="1"/>
  <c r="BE45" i="3" s="1"/>
  <c r="BF45" i="3" s="1"/>
  <c r="BG45" i="3" s="1"/>
  <c r="BH45" i="3" s="1"/>
  <c r="BI45" i="3" s="1"/>
  <c r="BJ45" i="3" s="1"/>
  <c r="BK45" i="3" s="1"/>
  <c r="BL45" i="3" s="1"/>
  <c r="BM45" i="3" s="1"/>
  <c r="BN45" i="3" s="1"/>
  <c r="BO45" i="3" s="1"/>
  <c r="BP45" i="3" s="1"/>
  <c r="BQ45" i="3" s="1"/>
  <c r="BR45" i="3" s="1"/>
  <c r="BS45" i="3" s="1"/>
  <c r="BT45" i="3" s="1"/>
  <c r="BU45" i="3" s="1"/>
  <c r="BV45" i="3" s="1"/>
  <c r="BW45" i="3" s="1"/>
  <c r="BX45" i="3" s="1"/>
  <c r="BY45" i="3" s="1"/>
  <c r="BZ45" i="3" s="1"/>
  <c r="CA45" i="3" s="1"/>
  <c r="CB45" i="3" s="1"/>
  <c r="CC45" i="3" s="1"/>
  <c r="CD45" i="3" s="1"/>
  <c r="CE45" i="3" s="1"/>
  <c r="CF45" i="3" s="1"/>
  <c r="CG45" i="3" s="1"/>
  <c r="CH45" i="3" s="1"/>
  <c r="CI45" i="3" s="1"/>
  <c r="CJ45" i="3" s="1"/>
  <c r="CK45" i="3" s="1"/>
  <c r="CL45" i="3" s="1"/>
  <c r="CM45" i="3" s="1"/>
  <c r="CN45" i="3" s="1"/>
  <c r="CO45" i="3" s="1"/>
  <c r="CP45" i="3" s="1"/>
  <c r="CQ45" i="3" s="1"/>
  <c r="CR45" i="3" s="1"/>
  <c r="AL52" i="3"/>
  <c r="AM52" i="3" s="1"/>
  <c r="AN52" i="3" s="1"/>
  <c r="AO52" i="3" s="1"/>
  <c r="AP52" i="3" s="1"/>
  <c r="AQ52" i="3" s="1"/>
  <c r="AR52" i="3" s="1"/>
  <c r="AS52" i="3" s="1"/>
  <c r="AT52" i="3" s="1"/>
  <c r="AU52" i="3" s="1"/>
  <c r="AV52" i="3" s="1"/>
  <c r="AW52" i="3" s="1"/>
  <c r="AX52" i="3" s="1"/>
  <c r="AY52" i="3" s="1"/>
  <c r="AZ52" i="3" s="1"/>
  <c r="BA52" i="3" s="1"/>
  <c r="BB52" i="3" s="1"/>
  <c r="BC52" i="3" s="1"/>
  <c r="BD52" i="3" s="1"/>
  <c r="BE52" i="3" s="1"/>
  <c r="BF52" i="3" s="1"/>
  <c r="BG52" i="3" s="1"/>
  <c r="BH52" i="3" s="1"/>
  <c r="BI52" i="3" s="1"/>
  <c r="BJ52" i="3" s="1"/>
  <c r="BK52" i="3" s="1"/>
  <c r="BL52" i="3" s="1"/>
  <c r="BM52" i="3" s="1"/>
  <c r="BN52" i="3" s="1"/>
  <c r="BO52" i="3" s="1"/>
  <c r="BP52" i="3" s="1"/>
  <c r="BQ52" i="3" s="1"/>
  <c r="BR52" i="3" s="1"/>
  <c r="BS52" i="3" s="1"/>
  <c r="BT52" i="3" s="1"/>
  <c r="BU52" i="3" s="1"/>
  <c r="BV52" i="3" s="1"/>
  <c r="BW52" i="3" s="1"/>
  <c r="BX52" i="3" s="1"/>
  <c r="BY52" i="3" s="1"/>
  <c r="BZ52" i="3" s="1"/>
  <c r="CA52" i="3" s="1"/>
  <c r="CB52" i="3" s="1"/>
  <c r="CC52" i="3" s="1"/>
  <c r="CD52" i="3" s="1"/>
  <c r="CE52" i="3" s="1"/>
  <c r="CF52" i="3" s="1"/>
  <c r="CG52" i="3" s="1"/>
  <c r="CH52" i="3" s="1"/>
  <c r="CI52" i="3" s="1"/>
  <c r="CJ52" i="3" s="1"/>
  <c r="CK52" i="3" s="1"/>
  <c r="CL52" i="3" s="1"/>
  <c r="CM52" i="3" s="1"/>
  <c r="CN52" i="3" s="1"/>
  <c r="CO52" i="3" s="1"/>
  <c r="CP52" i="3" s="1"/>
  <c r="CQ52" i="3" s="1"/>
  <c r="CR52" i="3" s="1"/>
  <c r="AL58" i="3"/>
  <c r="AM58" i="3" s="1"/>
  <c r="AN58" i="3" s="1"/>
  <c r="AO58" i="3" s="1"/>
  <c r="AP58" i="3" s="1"/>
  <c r="AQ58" i="3" s="1"/>
  <c r="AR58" i="3" s="1"/>
  <c r="AS58" i="3" s="1"/>
  <c r="AT58" i="3" s="1"/>
  <c r="AU58" i="3" s="1"/>
  <c r="AV58" i="3" s="1"/>
  <c r="AW58" i="3" s="1"/>
  <c r="AX58" i="3" s="1"/>
  <c r="AY58" i="3" s="1"/>
  <c r="AZ58" i="3" s="1"/>
  <c r="BA58" i="3" s="1"/>
  <c r="BB58" i="3" s="1"/>
  <c r="BC58" i="3" s="1"/>
  <c r="BD58" i="3" s="1"/>
  <c r="BE58" i="3" s="1"/>
  <c r="BF58" i="3" s="1"/>
  <c r="BG58" i="3" s="1"/>
  <c r="BH58" i="3" s="1"/>
  <c r="BI58" i="3" s="1"/>
  <c r="BJ58" i="3" s="1"/>
  <c r="BK58" i="3" s="1"/>
  <c r="BL58" i="3" s="1"/>
  <c r="BM58" i="3" s="1"/>
  <c r="BN58" i="3" s="1"/>
  <c r="BO58" i="3" s="1"/>
  <c r="BP58" i="3" s="1"/>
  <c r="BQ58" i="3" s="1"/>
  <c r="BR58" i="3" s="1"/>
  <c r="BS58" i="3" s="1"/>
  <c r="BT58" i="3" s="1"/>
  <c r="BU58" i="3" s="1"/>
  <c r="BV58" i="3" s="1"/>
  <c r="BW58" i="3" s="1"/>
  <c r="BX58" i="3" s="1"/>
  <c r="BY58" i="3" s="1"/>
  <c r="BZ58" i="3" s="1"/>
  <c r="CA58" i="3" s="1"/>
  <c r="CB58" i="3" s="1"/>
  <c r="CC58" i="3" s="1"/>
  <c r="CD58" i="3" s="1"/>
  <c r="CE58" i="3" s="1"/>
  <c r="CF58" i="3" s="1"/>
  <c r="CG58" i="3" s="1"/>
  <c r="CH58" i="3" s="1"/>
  <c r="CI58" i="3" s="1"/>
  <c r="CJ58" i="3" s="1"/>
  <c r="CK58" i="3" s="1"/>
  <c r="CL58" i="3" s="1"/>
  <c r="CM58" i="3" s="1"/>
  <c r="CN58" i="3" s="1"/>
  <c r="CO58" i="3" s="1"/>
  <c r="CP58" i="3" s="1"/>
  <c r="CQ58" i="3" s="1"/>
  <c r="CR58" i="3" s="1"/>
  <c r="AL63" i="3"/>
  <c r="AM63" i="3" s="1"/>
  <c r="AN63" i="3" s="1"/>
  <c r="AO63" i="3" s="1"/>
  <c r="AP63" i="3" s="1"/>
  <c r="AQ63" i="3" s="1"/>
  <c r="AR63" i="3" s="1"/>
  <c r="AS63" i="3" s="1"/>
  <c r="AT63" i="3" s="1"/>
  <c r="AU63" i="3" s="1"/>
  <c r="AV63" i="3" s="1"/>
  <c r="AW63" i="3" s="1"/>
  <c r="AX63" i="3" s="1"/>
  <c r="AY63" i="3" s="1"/>
  <c r="AZ63" i="3" s="1"/>
  <c r="BA63" i="3" s="1"/>
  <c r="BB63" i="3" s="1"/>
  <c r="BC63" i="3" s="1"/>
  <c r="BD63" i="3" s="1"/>
  <c r="BE63" i="3" s="1"/>
  <c r="BF63" i="3" s="1"/>
  <c r="BG63" i="3" s="1"/>
  <c r="BH63" i="3" s="1"/>
  <c r="BI63" i="3" s="1"/>
  <c r="BJ63" i="3" s="1"/>
  <c r="BK63" i="3" s="1"/>
  <c r="BL63" i="3" s="1"/>
  <c r="BM63" i="3" s="1"/>
  <c r="BN63" i="3" s="1"/>
  <c r="BO63" i="3" s="1"/>
  <c r="BP63" i="3" s="1"/>
  <c r="BQ63" i="3" s="1"/>
  <c r="BR63" i="3" s="1"/>
  <c r="BS63" i="3" s="1"/>
  <c r="BT63" i="3" s="1"/>
  <c r="BU63" i="3" s="1"/>
  <c r="BV63" i="3" s="1"/>
  <c r="BW63" i="3" s="1"/>
  <c r="BX63" i="3" s="1"/>
  <c r="BY63" i="3" s="1"/>
  <c r="BZ63" i="3" s="1"/>
  <c r="CA63" i="3" s="1"/>
  <c r="CB63" i="3" s="1"/>
  <c r="CC63" i="3" s="1"/>
  <c r="CD63" i="3" s="1"/>
  <c r="CE63" i="3" s="1"/>
  <c r="CF63" i="3" s="1"/>
  <c r="CG63" i="3" s="1"/>
  <c r="CH63" i="3" s="1"/>
  <c r="CI63" i="3" s="1"/>
  <c r="CJ63" i="3" s="1"/>
  <c r="CK63" i="3" s="1"/>
  <c r="CL63" i="3" s="1"/>
  <c r="CM63" i="3" s="1"/>
  <c r="CN63" i="3" s="1"/>
  <c r="CO63" i="3" s="1"/>
  <c r="CP63" i="3" s="1"/>
  <c r="CQ63" i="3" s="1"/>
  <c r="CR63" i="3" s="1"/>
  <c r="AL69" i="3"/>
  <c r="AM69" i="3" s="1"/>
  <c r="AN69" i="3" s="1"/>
  <c r="AO69" i="3" s="1"/>
  <c r="AP69" i="3" s="1"/>
  <c r="AQ69" i="3" s="1"/>
  <c r="AR69" i="3" s="1"/>
  <c r="AS69" i="3" s="1"/>
  <c r="AT69" i="3" s="1"/>
  <c r="AU69" i="3" s="1"/>
  <c r="AV69" i="3" s="1"/>
  <c r="AW69" i="3" s="1"/>
  <c r="AX69" i="3" s="1"/>
  <c r="AY69" i="3" s="1"/>
  <c r="AZ69" i="3" s="1"/>
  <c r="BA69" i="3" s="1"/>
  <c r="BB69" i="3" s="1"/>
  <c r="BC69" i="3" s="1"/>
  <c r="BD69" i="3" s="1"/>
  <c r="BE69" i="3" s="1"/>
  <c r="BF69" i="3" s="1"/>
  <c r="BG69" i="3" s="1"/>
  <c r="BH69" i="3" s="1"/>
  <c r="BI69" i="3" s="1"/>
  <c r="BJ69" i="3" s="1"/>
  <c r="BK69" i="3" s="1"/>
  <c r="BL69" i="3" s="1"/>
  <c r="BM69" i="3" s="1"/>
  <c r="BN69" i="3" s="1"/>
  <c r="BO69" i="3" s="1"/>
  <c r="BP69" i="3" s="1"/>
  <c r="BQ69" i="3" s="1"/>
  <c r="BR69" i="3" s="1"/>
  <c r="BS69" i="3" s="1"/>
  <c r="BT69" i="3" s="1"/>
  <c r="BU69" i="3" s="1"/>
  <c r="BV69" i="3" s="1"/>
  <c r="BW69" i="3" s="1"/>
  <c r="BX69" i="3" s="1"/>
  <c r="BY69" i="3" s="1"/>
  <c r="BZ69" i="3" s="1"/>
  <c r="CA69" i="3" s="1"/>
  <c r="CB69" i="3" s="1"/>
  <c r="CC69" i="3" s="1"/>
  <c r="CD69" i="3" s="1"/>
  <c r="CE69" i="3" s="1"/>
  <c r="CF69" i="3" s="1"/>
  <c r="CG69" i="3" s="1"/>
  <c r="CH69" i="3" s="1"/>
  <c r="CI69" i="3" s="1"/>
  <c r="CJ69" i="3" s="1"/>
  <c r="CK69" i="3" s="1"/>
  <c r="CL69" i="3" s="1"/>
  <c r="CM69" i="3" s="1"/>
  <c r="CN69" i="3" s="1"/>
  <c r="CO69" i="3" s="1"/>
  <c r="CP69" i="3" s="1"/>
  <c r="CQ69" i="3" s="1"/>
  <c r="CR69" i="3" s="1"/>
  <c r="AL74" i="3"/>
  <c r="AM74" i="3" s="1"/>
  <c r="AN74" i="3" s="1"/>
  <c r="AO74" i="3" s="1"/>
  <c r="AP74" i="3" s="1"/>
  <c r="AQ74" i="3" s="1"/>
  <c r="AR74" i="3" s="1"/>
  <c r="AS74" i="3" s="1"/>
  <c r="AT74" i="3" s="1"/>
  <c r="AU74" i="3" s="1"/>
  <c r="AV74" i="3" s="1"/>
  <c r="AW74" i="3" s="1"/>
  <c r="AX74" i="3" s="1"/>
  <c r="AY74" i="3" s="1"/>
  <c r="AZ74" i="3" s="1"/>
  <c r="BA74" i="3" s="1"/>
  <c r="BB74" i="3" s="1"/>
  <c r="BC74" i="3" s="1"/>
  <c r="BD74" i="3" s="1"/>
  <c r="BE74" i="3" s="1"/>
  <c r="BF74" i="3" s="1"/>
  <c r="BG74" i="3" s="1"/>
  <c r="BH74" i="3" s="1"/>
  <c r="BI74" i="3" s="1"/>
  <c r="BJ74" i="3" s="1"/>
  <c r="BK74" i="3" s="1"/>
  <c r="BL74" i="3" s="1"/>
  <c r="BM74" i="3" s="1"/>
  <c r="BN74" i="3" s="1"/>
  <c r="BO74" i="3" s="1"/>
  <c r="BP74" i="3" s="1"/>
  <c r="BQ74" i="3" s="1"/>
  <c r="BR74" i="3" s="1"/>
  <c r="BS74" i="3" s="1"/>
  <c r="BT74" i="3" s="1"/>
  <c r="BU74" i="3" s="1"/>
  <c r="BV74" i="3" s="1"/>
  <c r="BW74" i="3" s="1"/>
  <c r="BX74" i="3" s="1"/>
  <c r="BY74" i="3" s="1"/>
  <c r="BZ74" i="3" s="1"/>
  <c r="CA74" i="3" s="1"/>
  <c r="CB74" i="3" s="1"/>
  <c r="CC74" i="3" s="1"/>
  <c r="CD74" i="3" s="1"/>
  <c r="CE74" i="3" s="1"/>
  <c r="CF74" i="3" s="1"/>
  <c r="CG74" i="3" s="1"/>
  <c r="CH74" i="3" s="1"/>
  <c r="CI74" i="3" s="1"/>
  <c r="CJ74" i="3" s="1"/>
  <c r="CK74" i="3" s="1"/>
  <c r="CL74" i="3" s="1"/>
  <c r="CM74" i="3" s="1"/>
  <c r="CN74" i="3" s="1"/>
  <c r="CO74" i="3" s="1"/>
  <c r="CP74" i="3" s="1"/>
  <c r="CQ74" i="3" s="1"/>
  <c r="CR74" i="3" s="1"/>
  <c r="AL7" i="3"/>
  <c r="AM7" i="3" s="1"/>
  <c r="AN7" i="3" s="1"/>
  <c r="AO7" i="3" s="1"/>
  <c r="AP7" i="3" s="1"/>
  <c r="AQ7" i="3" s="1"/>
  <c r="AR7" i="3" s="1"/>
  <c r="AS7" i="3" s="1"/>
  <c r="AT7" i="3" s="1"/>
  <c r="AU7" i="3" s="1"/>
  <c r="AV7" i="3" s="1"/>
  <c r="AW7" i="3" s="1"/>
  <c r="AX7" i="3" s="1"/>
  <c r="AY7" i="3" s="1"/>
  <c r="AZ7" i="3" s="1"/>
  <c r="BA7" i="3" s="1"/>
  <c r="BB7" i="3" s="1"/>
  <c r="BC7" i="3" s="1"/>
  <c r="BD7" i="3" s="1"/>
  <c r="BE7" i="3" s="1"/>
  <c r="BF7" i="3" s="1"/>
  <c r="BG7" i="3" s="1"/>
  <c r="BH7" i="3" s="1"/>
  <c r="BI7" i="3" s="1"/>
  <c r="BJ7" i="3" s="1"/>
  <c r="BK7" i="3" s="1"/>
  <c r="BL7" i="3" s="1"/>
  <c r="BM7" i="3" s="1"/>
  <c r="BN7" i="3" s="1"/>
  <c r="BO7" i="3" s="1"/>
  <c r="BP7" i="3" s="1"/>
  <c r="BQ7" i="3" s="1"/>
  <c r="BR7" i="3" s="1"/>
  <c r="BS7" i="3" s="1"/>
  <c r="BT7" i="3" s="1"/>
  <c r="BU7" i="3" s="1"/>
  <c r="BV7" i="3" s="1"/>
  <c r="BW7" i="3" s="1"/>
  <c r="BX7" i="3" s="1"/>
  <c r="BY7" i="3" s="1"/>
  <c r="BZ7" i="3" s="1"/>
  <c r="CA7" i="3" s="1"/>
  <c r="CB7" i="3" s="1"/>
  <c r="CC7" i="3" s="1"/>
  <c r="CD7" i="3" s="1"/>
  <c r="CE7" i="3" s="1"/>
  <c r="CF7" i="3" s="1"/>
  <c r="CG7" i="3" s="1"/>
  <c r="CH7" i="3" s="1"/>
  <c r="CI7" i="3" s="1"/>
  <c r="CJ7" i="3" s="1"/>
  <c r="CK7" i="3" s="1"/>
  <c r="CL7" i="3" s="1"/>
  <c r="CM7" i="3" s="1"/>
  <c r="CN7" i="3" s="1"/>
  <c r="CO7" i="3" s="1"/>
  <c r="CP7" i="3" s="1"/>
  <c r="CQ7" i="3" s="1"/>
  <c r="CR7" i="3" s="1"/>
  <c r="AL19" i="3"/>
  <c r="AM19" i="3" s="1"/>
  <c r="AN19" i="3" s="1"/>
  <c r="AO19" i="3" s="1"/>
  <c r="AP19" i="3" s="1"/>
  <c r="AQ19" i="3" s="1"/>
  <c r="AR19" i="3" s="1"/>
  <c r="AS19" i="3" s="1"/>
  <c r="AT19" i="3" s="1"/>
  <c r="AU19" i="3" s="1"/>
  <c r="AV19" i="3" s="1"/>
  <c r="AW19" i="3" s="1"/>
  <c r="AX19" i="3" s="1"/>
  <c r="AY19" i="3" s="1"/>
  <c r="AZ19" i="3" s="1"/>
  <c r="BA19" i="3" s="1"/>
  <c r="BB19" i="3" s="1"/>
  <c r="BC19" i="3" s="1"/>
  <c r="BD19" i="3" s="1"/>
  <c r="BE19" i="3" s="1"/>
  <c r="BF19" i="3" s="1"/>
  <c r="BG19" i="3" s="1"/>
  <c r="BH19" i="3" s="1"/>
  <c r="BI19" i="3" s="1"/>
  <c r="BJ19" i="3" s="1"/>
  <c r="BK19" i="3" s="1"/>
  <c r="BL19" i="3" s="1"/>
  <c r="BM19" i="3" s="1"/>
  <c r="BN19" i="3" s="1"/>
  <c r="BO19" i="3" s="1"/>
  <c r="BP19" i="3" s="1"/>
  <c r="BQ19" i="3" s="1"/>
  <c r="BR19" i="3" s="1"/>
  <c r="BS19" i="3" s="1"/>
  <c r="BT19" i="3" s="1"/>
  <c r="BU19" i="3" s="1"/>
  <c r="BV19" i="3" s="1"/>
  <c r="BW19" i="3" s="1"/>
  <c r="BX19" i="3" s="1"/>
  <c r="BY19" i="3" s="1"/>
  <c r="BZ19" i="3" s="1"/>
  <c r="CA19" i="3" s="1"/>
  <c r="CB19" i="3" s="1"/>
  <c r="CC19" i="3" s="1"/>
  <c r="CD19" i="3" s="1"/>
  <c r="CE19" i="3" s="1"/>
  <c r="CF19" i="3" s="1"/>
  <c r="CG19" i="3" s="1"/>
  <c r="CH19" i="3" s="1"/>
  <c r="CI19" i="3" s="1"/>
  <c r="CJ19" i="3" s="1"/>
  <c r="CK19" i="3" s="1"/>
  <c r="CL19" i="3" s="1"/>
  <c r="CM19" i="3" s="1"/>
  <c r="CN19" i="3" s="1"/>
  <c r="CO19" i="3" s="1"/>
  <c r="CP19" i="3" s="1"/>
  <c r="CQ19" i="3" s="1"/>
  <c r="CR19" i="3" s="1"/>
  <c r="AL24" i="3"/>
  <c r="AM24" i="3" s="1"/>
  <c r="AN24" i="3" s="1"/>
  <c r="AO24" i="3" s="1"/>
  <c r="AP24" i="3" s="1"/>
  <c r="AQ24" i="3" s="1"/>
  <c r="AR24" i="3" s="1"/>
  <c r="AS24" i="3" s="1"/>
  <c r="AT24" i="3" s="1"/>
  <c r="AU24" i="3" s="1"/>
  <c r="AV24" i="3" s="1"/>
  <c r="AW24" i="3" s="1"/>
  <c r="AX24" i="3" s="1"/>
  <c r="AY24" i="3" s="1"/>
  <c r="AZ24" i="3" s="1"/>
  <c r="BA24" i="3" s="1"/>
  <c r="BB24" i="3" s="1"/>
  <c r="BC24" i="3" s="1"/>
  <c r="BD24" i="3" s="1"/>
  <c r="BE24" i="3" s="1"/>
  <c r="BF24" i="3" s="1"/>
  <c r="BG24" i="3" s="1"/>
  <c r="BH24" i="3" s="1"/>
  <c r="BI24" i="3" s="1"/>
  <c r="BJ24" i="3" s="1"/>
  <c r="BK24" i="3" s="1"/>
  <c r="BL24" i="3" s="1"/>
  <c r="BM24" i="3" s="1"/>
  <c r="BN24" i="3" s="1"/>
  <c r="BO24" i="3" s="1"/>
  <c r="BP24" i="3" s="1"/>
  <c r="BQ24" i="3" s="1"/>
  <c r="BR24" i="3" s="1"/>
  <c r="BS24" i="3" s="1"/>
  <c r="BT24" i="3" s="1"/>
  <c r="BU24" i="3" s="1"/>
  <c r="BV24" i="3" s="1"/>
  <c r="BW24" i="3" s="1"/>
  <c r="BX24" i="3" s="1"/>
  <c r="BY24" i="3" s="1"/>
  <c r="BZ24" i="3" s="1"/>
  <c r="CA24" i="3" s="1"/>
  <c r="CB24" i="3" s="1"/>
  <c r="CC24" i="3" s="1"/>
  <c r="CD24" i="3" s="1"/>
  <c r="CE24" i="3" s="1"/>
  <c r="CF24" i="3" s="1"/>
  <c r="CG24" i="3" s="1"/>
  <c r="CH24" i="3" s="1"/>
  <c r="CI24" i="3" s="1"/>
  <c r="CJ24" i="3" s="1"/>
  <c r="CK24" i="3" s="1"/>
  <c r="CL24" i="3" s="1"/>
  <c r="CM24" i="3" s="1"/>
  <c r="CN24" i="3" s="1"/>
  <c r="CO24" i="3" s="1"/>
  <c r="CP24" i="3" s="1"/>
  <c r="CQ24" i="3" s="1"/>
  <c r="CR24" i="3" s="1"/>
  <c r="AL30" i="3"/>
  <c r="AM30" i="3" s="1"/>
  <c r="AN30" i="3" s="1"/>
  <c r="AO30" i="3" s="1"/>
  <c r="AP30" i="3" s="1"/>
  <c r="AQ30" i="3" s="1"/>
  <c r="AR30" i="3" s="1"/>
  <c r="AS30" i="3" s="1"/>
  <c r="AT30" i="3" s="1"/>
  <c r="AU30" i="3" s="1"/>
  <c r="AV30" i="3" s="1"/>
  <c r="AW30" i="3" s="1"/>
  <c r="AX30" i="3" s="1"/>
  <c r="AY30" i="3" s="1"/>
  <c r="AZ30" i="3" s="1"/>
  <c r="BA30" i="3" s="1"/>
  <c r="BB30" i="3" s="1"/>
  <c r="BC30" i="3" s="1"/>
  <c r="BD30" i="3" s="1"/>
  <c r="BE30" i="3" s="1"/>
  <c r="BF30" i="3" s="1"/>
  <c r="BG30" i="3" s="1"/>
  <c r="BH30" i="3" s="1"/>
  <c r="BI30" i="3" s="1"/>
  <c r="BJ30" i="3" s="1"/>
  <c r="BK30" i="3" s="1"/>
  <c r="BL30" i="3" s="1"/>
  <c r="BM30" i="3" s="1"/>
  <c r="BN30" i="3" s="1"/>
  <c r="BO30" i="3" s="1"/>
  <c r="BP30" i="3" s="1"/>
  <c r="BQ30" i="3" s="1"/>
  <c r="BR30" i="3" s="1"/>
  <c r="BS30" i="3" s="1"/>
  <c r="BT30" i="3" s="1"/>
  <c r="BU30" i="3" s="1"/>
  <c r="BV30" i="3" s="1"/>
  <c r="BW30" i="3" s="1"/>
  <c r="BX30" i="3" s="1"/>
  <c r="BY30" i="3" s="1"/>
  <c r="BZ30" i="3" s="1"/>
  <c r="CA30" i="3" s="1"/>
  <c r="CB30" i="3" s="1"/>
  <c r="CC30" i="3" s="1"/>
  <c r="CD30" i="3" s="1"/>
  <c r="CE30" i="3" s="1"/>
  <c r="CF30" i="3" s="1"/>
  <c r="CG30" i="3" s="1"/>
  <c r="CH30" i="3" s="1"/>
  <c r="CI30" i="3" s="1"/>
  <c r="CJ30" i="3" s="1"/>
  <c r="CK30" i="3" s="1"/>
  <c r="CL30" i="3" s="1"/>
  <c r="CM30" i="3" s="1"/>
  <c r="CN30" i="3" s="1"/>
  <c r="CO30" i="3" s="1"/>
  <c r="CP30" i="3" s="1"/>
  <c r="CQ30" i="3" s="1"/>
  <c r="CR30" i="3" s="1"/>
  <c r="AL37" i="3"/>
  <c r="AM37" i="3" s="1"/>
  <c r="AN37" i="3" s="1"/>
  <c r="AO37" i="3" s="1"/>
  <c r="AP37" i="3" s="1"/>
  <c r="AQ37" i="3" s="1"/>
  <c r="AR37" i="3" s="1"/>
  <c r="AS37" i="3" s="1"/>
  <c r="AT37" i="3" s="1"/>
  <c r="AU37" i="3" s="1"/>
  <c r="AV37" i="3" s="1"/>
  <c r="AW37" i="3" s="1"/>
  <c r="AX37" i="3" s="1"/>
  <c r="AY37" i="3" s="1"/>
  <c r="AZ37" i="3" s="1"/>
  <c r="BA37" i="3" s="1"/>
  <c r="BB37" i="3" s="1"/>
  <c r="BC37" i="3" s="1"/>
  <c r="BD37" i="3" s="1"/>
  <c r="BE37" i="3" s="1"/>
  <c r="BF37" i="3" s="1"/>
  <c r="BG37" i="3" s="1"/>
  <c r="BH37" i="3" s="1"/>
  <c r="BI37" i="3" s="1"/>
  <c r="BJ37" i="3" s="1"/>
  <c r="BK37" i="3" s="1"/>
  <c r="BL37" i="3" s="1"/>
  <c r="BM37" i="3" s="1"/>
  <c r="BN37" i="3" s="1"/>
  <c r="BO37" i="3" s="1"/>
  <c r="BP37" i="3" s="1"/>
  <c r="BQ37" i="3" s="1"/>
  <c r="BR37" i="3" s="1"/>
  <c r="BS37" i="3" s="1"/>
  <c r="BT37" i="3" s="1"/>
  <c r="BU37" i="3" s="1"/>
  <c r="BV37" i="3" s="1"/>
  <c r="BW37" i="3" s="1"/>
  <c r="BX37" i="3" s="1"/>
  <c r="BY37" i="3" s="1"/>
  <c r="BZ37" i="3" s="1"/>
  <c r="CA37" i="3" s="1"/>
  <c r="CB37" i="3" s="1"/>
  <c r="CC37" i="3" s="1"/>
  <c r="CD37" i="3" s="1"/>
  <c r="CE37" i="3" s="1"/>
  <c r="CF37" i="3" s="1"/>
  <c r="CG37" i="3" s="1"/>
  <c r="CH37" i="3" s="1"/>
  <c r="CI37" i="3" s="1"/>
  <c r="CJ37" i="3" s="1"/>
  <c r="CK37" i="3" s="1"/>
  <c r="CL37" i="3" s="1"/>
  <c r="CM37" i="3" s="1"/>
  <c r="CN37" i="3" s="1"/>
  <c r="CO37" i="3" s="1"/>
  <c r="CP37" i="3" s="1"/>
  <c r="CQ37" i="3" s="1"/>
  <c r="CR37" i="3" s="1"/>
  <c r="AL42" i="3"/>
  <c r="AM42" i="3" s="1"/>
  <c r="AN42" i="3" s="1"/>
  <c r="AO42" i="3" s="1"/>
  <c r="AP42" i="3" s="1"/>
  <c r="AQ42" i="3" s="1"/>
  <c r="AR42" i="3" s="1"/>
  <c r="AS42" i="3" s="1"/>
  <c r="AT42" i="3" s="1"/>
  <c r="AU42" i="3" s="1"/>
  <c r="AV42" i="3" s="1"/>
  <c r="AW42" i="3" s="1"/>
  <c r="AX42" i="3" s="1"/>
  <c r="AY42" i="3" s="1"/>
  <c r="AZ42" i="3" s="1"/>
  <c r="BA42" i="3" s="1"/>
  <c r="BB42" i="3" s="1"/>
  <c r="BC42" i="3" s="1"/>
  <c r="BD42" i="3" s="1"/>
  <c r="BE42" i="3" s="1"/>
  <c r="BF42" i="3" s="1"/>
  <c r="BG42" i="3" s="1"/>
  <c r="BH42" i="3" s="1"/>
  <c r="BI42" i="3" s="1"/>
  <c r="BJ42" i="3" s="1"/>
  <c r="BK42" i="3" s="1"/>
  <c r="BL42" i="3" s="1"/>
  <c r="BM42" i="3" s="1"/>
  <c r="BN42" i="3" s="1"/>
  <c r="BO42" i="3" s="1"/>
  <c r="BP42" i="3" s="1"/>
  <c r="BQ42" i="3" s="1"/>
  <c r="BR42" i="3" s="1"/>
  <c r="BS42" i="3" s="1"/>
  <c r="BT42" i="3" s="1"/>
  <c r="BU42" i="3" s="1"/>
  <c r="BV42" i="3" s="1"/>
  <c r="BW42" i="3" s="1"/>
  <c r="BX42" i="3" s="1"/>
  <c r="BY42" i="3" s="1"/>
  <c r="BZ42" i="3" s="1"/>
  <c r="CA42" i="3" s="1"/>
  <c r="CB42" i="3" s="1"/>
  <c r="CC42" i="3" s="1"/>
  <c r="CD42" i="3" s="1"/>
  <c r="CE42" i="3" s="1"/>
  <c r="CF42" i="3" s="1"/>
  <c r="CG42" i="3" s="1"/>
  <c r="CH42" i="3" s="1"/>
  <c r="CI42" i="3" s="1"/>
  <c r="CJ42" i="3" s="1"/>
  <c r="CK42" i="3" s="1"/>
  <c r="CL42" i="3" s="1"/>
  <c r="CM42" i="3" s="1"/>
  <c r="CN42" i="3" s="1"/>
  <c r="CO42" i="3" s="1"/>
  <c r="CP42" i="3" s="1"/>
  <c r="CQ42" i="3" s="1"/>
  <c r="CR42" i="3" s="1"/>
  <c r="AL48" i="3"/>
  <c r="AM48" i="3" s="1"/>
  <c r="AN48" i="3" s="1"/>
  <c r="AO48" i="3" s="1"/>
  <c r="AP48" i="3" s="1"/>
  <c r="AQ48" i="3" s="1"/>
  <c r="AR48" i="3" s="1"/>
  <c r="AS48" i="3" s="1"/>
  <c r="AT48" i="3" s="1"/>
  <c r="AU48" i="3" s="1"/>
  <c r="AV48" i="3" s="1"/>
  <c r="AW48" i="3" s="1"/>
  <c r="AX48" i="3" s="1"/>
  <c r="AY48" i="3" s="1"/>
  <c r="AZ48" i="3" s="1"/>
  <c r="BA48" i="3" s="1"/>
  <c r="BB48" i="3" s="1"/>
  <c r="BC48" i="3" s="1"/>
  <c r="BD48" i="3" s="1"/>
  <c r="BE48" i="3" s="1"/>
  <c r="BF48" i="3" s="1"/>
  <c r="BG48" i="3" s="1"/>
  <c r="BH48" i="3" s="1"/>
  <c r="BI48" i="3" s="1"/>
  <c r="BJ48" i="3" s="1"/>
  <c r="BK48" i="3" s="1"/>
  <c r="BL48" i="3" s="1"/>
  <c r="BM48" i="3" s="1"/>
  <c r="BN48" i="3" s="1"/>
  <c r="BO48" i="3" s="1"/>
  <c r="BP48" i="3" s="1"/>
  <c r="BQ48" i="3" s="1"/>
  <c r="BR48" i="3" s="1"/>
  <c r="BS48" i="3" s="1"/>
  <c r="BT48" i="3" s="1"/>
  <c r="BU48" i="3" s="1"/>
  <c r="BV48" i="3" s="1"/>
  <c r="BW48" i="3" s="1"/>
  <c r="BX48" i="3" s="1"/>
  <c r="BY48" i="3" s="1"/>
  <c r="BZ48" i="3" s="1"/>
  <c r="CA48" i="3" s="1"/>
  <c r="CB48" i="3" s="1"/>
  <c r="CC48" i="3" s="1"/>
  <c r="CD48" i="3" s="1"/>
  <c r="CE48" i="3" s="1"/>
  <c r="CF48" i="3" s="1"/>
  <c r="CG48" i="3" s="1"/>
  <c r="CH48" i="3" s="1"/>
  <c r="CI48" i="3" s="1"/>
  <c r="CJ48" i="3" s="1"/>
  <c r="CK48" i="3" s="1"/>
  <c r="CL48" i="3" s="1"/>
  <c r="CM48" i="3" s="1"/>
  <c r="CN48" i="3" s="1"/>
  <c r="CO48" i="3" s="1"/>
  <c r="CP48" i="3" s="1"/>
  <c r="CQ48" i="3" s="1"/>
  <c r="CR48" i="3" s="1"/>
  <c r="AL53" i="3"/>
  <c r="AM53" i="3" s="1"/>
  <c r="AN53" i="3" s="1"/>
  <c r="AO53" i="3" s="1"/>
  <c r="AP53" i="3" s="1"/>
  <c r="AQ53" i="3" s="1"/>
  <c r="AR53" i="3" s="1"/>
  <c r="AS53" i="3" s="1"/>
  <c r="AT53" i="3" s="1"/>
  <c r="AU53" i="3" s="1"/>
  <c r="AV53" i="3" s="1"/>
  <c r="AW53" i="3" s="1"/>
  <c r="AX53" i="3" s="1"/>
  <c r="AY53" i="3" s="1"/>
  <c r="AZ53" i="3" s="1"/>
  <c r="BA53" i="3" s="1"/>
  <c r="BB53" i="3" s="1"/>
  <c r="BC53" i="3" s="1"/>
  <c r="BD53" i="3" s="1"/>
  <c r="BE53" i="3" s="1"/>
  <c r="BF53" i="3" s="1"/>
  <c r="BG53" i="3" s="1"/>
  <c r="BH53" i="3" s="1"/>
  <c r="BI53" i="3" s="1"/>
  <c r="BJ53" i="3" s="1"/>
  <c r="BK53" i="3" s="1"/>
  <c r="BL53" i="3" s="1"/>
  <c r="BM53" i="3" s="1"/>
  <c r="BN53" i="3" s="1"/>
  <c r="BO53" i="3" s="1"/>
  <c r="BP53" i="3" s="1"/>
  <c r="BQ53" i="3" s="1"/>
  <c r="BR53" i="3" s="1"/>
  <c r="BS53" i="3" s="1"/>
  <c r="BT53" i="3" s="1"/>
  <c r="BU53" i="3" s="1"/>
  <c r="BV53" i="3" s="1"/>
  <c r="BW53" i="3" s="1"/>
  <c r="BX53" i="3" s="1"/>
  <c r="BY53" i="3" s="1"/>
  <c r="BZ53" i="3" s="1"/>
  <c r="CA53" i="3" s="1"/>
  <c r="CB53" i="3" s="1"/>
  <c r="CC53" i="3" s="1"/>
  <c r="CD53" i="3" s="1"/>
  <c r="CE53" i="3" s="1"/>
  <c r="CF53" i="3" s="1"/>
  <c r="CG53" i="3" s="1"/>
  <c r="CH53" i="3" s="1"/>
  <c r="CI53" i="3" s="1"/>
  <c r="CJ53" i="3" s="1"/>
  <c r="CK53" i="3" s="1"/>
  <c r="CL53" i="3" s="1"/>
  <c r="CM53" i="3" s="1"/>
  <c r="CN53" i="3" s="1"/>
  <c r="CO53" i="3" s="1"/>
  <c r="CP53" i="3" s="1"/>
  <c r="CQ53" i="3" s="1"/>
  <c r="CR53" i="3" s="1"/>
  <c r="AL59" i="3"/>
  <c r="AM59" i="3" s="1"/>
  <c r="AN59" i="3" s="1"/>
  <c r="AO59" i="3" s="1"/>
  <c r="AP59" i="3" s="1"/>
  <c r="AQ59" i="3" s="1"/>
  <c r="AR59" i="3" s="1"/>
  <c r="AS59" i="3" s="1"/>
  <c r="AT59" i="3" s="1"/>
  <c r="AU59" i="3" s="1"/>
  <c r="AV59" i="3" s="1"/>
  <c r="AW59" i="3" s="1"/>
  <c r="AX59" i="3" s="1"/>
  <c r="AY59" i="3" s="1"/>
  <c r="AZ59" i="3" s="1"/>
  <c r="BA59" i="3" s="1"/>
  <c r="BB59" i="3" s="1"/>
  <c r="BC59" i="3" s="1"/>
  <c r="BD59" i="3" s="1"/>
  <c r="BE59" i="3" s="1"/>
  <c r="BF59" i="3" s="1"/>
  <c r="BG59" i="3" s="1"/>
  <c r="BH59" i="3" s="1"/>
  <c r="BI59" i="3" s="1"/>
  <c r="BJ59" i="3" s="1"/>
  <c r="BK59" i="3" s="1"/>
  <c r="BL59" i="3" s="1"/>
  <c r="BM59" i="3" s="1"/>
  <c r="BN59" i="3" s="1"/>
  <c r="BO59" i="3" s="1"/>
  <c r="BP59" i="3" s="1"/>
  <c r="BQ59" i="3" s="1"/>
  <c r="BR59" i="3" s="1"/>
  <c r="BS59" i="3" s="1"/>
  <c r="BT59" i="3" s="1"/>
  <c r="BU59" i="3" s="1"/>
  <c r="BV59" i="3" s="1"/>
  <c r="BW59" i="3" s="1"/>
  <c r="BX59" i="3" s="1"/>
  <c r="BY59" i="3" s="1"/>
  <c r="BZ59" i="3" s="1"/>
  <c r="CA59" i="3" s="1"/>
  <c r="CB59" i="3" s="1"/>
  <c r="CC59" i="3" s="1"/>
  <c r="CD59" i="3" s="1"/>
  <c r="CE59" i="3" s="1"/>
  <c r="CF59" i="3" s="1"/>
  <c r="CG59" i="3" s="1"/>
  <c r="CH59" i="3" s="1"/>
  <c r="CI59" i="3" s="1"/>
  <c r="CJ59" i="3" s="1"/>
  <c r="CK59" i="3" s="1"/>
  <c r="CL59" i="3" s="1"/>
  <c r="CM59" i="3" s="1"/>
  <c r="CN59" i="3" s="1"/>
  <c r="CO59" i="3" s="1"/>
  <c r="CP59" i="3" s="1"/>
  <c r="CQ59" i="3" s="1"/>
  <c r="CR59" i="3" s="1"/>
  <c r="AL66" i="3"/>
  <c r="AM66" i="3" s="1"/>
  <c r="AN66" i="3" s="1"/>
  <c r="AO66" i="3" s="1"/>
  <c r="AP66" i="3" s="1"/>
  <c r="AQ66" i="3" s="1"/>
  <c r="AR66" i="3" s="1"/>
  <c r="AS66" i="3" s="1"/>
  <c r="AT66" i="3" s="1"/>
  <c r="AU66" i="3" s="1"/>
  <c r="AV66" i="3" s="1"/>
  <c r="AW66" i="3" s="1"/>
  <c r="AX66" i="3" s="1"/>
  <c r="AY66" i="3" s="1"/>
  <c r="AZ66" i="3" s="1"/>
  <c r="BA66" i="3" s="1"/>
  <c r="BB66" i="3" s="1"/>
  <c r="BC66" i="3" s="1"/>
  <c r="BD66" i="3" s="1"/>
  <c r="BE66" i="3" s="1"/>
  <c r="BF66" i="3" s="1"/>
  <c r="BG66" i="3" s="1"/>
  <c r="BH66" i="3" s="1"/>
  <c r="BI66" i="3" s="1"/>
  <c r="BJ66" i="3" s="1"/>
  <c r="BK66" i="3" s="1"/>
  <c r="BL66" i="3" s="1"/>
  <c r="BM66" i="3" s="1"/>
  <c r="BN66" i="3" s="1"/>
  <c r="BO66" i="3" s="1"/>
  <c r="BP66" i="3" s="1"/>
  <c r="BQ66" i="3" s="1"/>
  <c r="BR66" i="3" s="1"/>
  <c r="BS66" i="3" s="1"/>
  <c r="BT66" i="3" s="1"/>
  <c r="BU66" i="3" s="1"/>
  <c r="BV66" i="3" s="1"/>
  <c r="BW66" i="3" s="1"/>
  <c r="BX66" i="3" s="1"/>
  <c r="BY66" i="3" s="1"/>
  <c r="BZ66" i="3" s="1"/>
  <c r="CA66" i="3" s="1"/>
  <c r="CB66" i="3" s="1"/>
  <c r="CC66" i="3" s="1"/>
  <c r="CD66" i="3" s="1"/>
  <c r="CE66" i="3" s="1"/>
  <c r="CF66" i="3" s="1"/>
  <c r="CG66" i="3" s="1"/>
  <c r="CH66" i="3" s="1"/>
  <c r="CI66" i="3" s="1"/>
  <c r="CJ66" i="3" s="1"/>
  <c r="CK66" i="3" s="1"/>
  <c r="CL66" i="3" s="1"/>
  <c r="CM66" i="3" s="1"/>
  <c r="CN66" i="3" s="1"/>
  <c r="CO66" i="3" s="1"/>
  <c r="CP66" i="3" s="1"/>
  <c r="CQ66" i="3" s="1"/>
  <c r="CR66" i="3" s="1"/>
  <c r="AL73" i="3"/>
  <c r="AM73" i="3" s="1"/>
  <c r="AN73" i="3" s="1"/>
  <c r="AO73" i="3" s="1"/>
  <c r="AP73" i="3" s="1"/>
  <c r="AQ73" i="3" s="1"/>
  <c r="AR73" i="3" s="1"/>
  <c r="AS73" i="3" s="1"/>
  <c r="AT73" i="3" s="1"/>
  <c r="AU73" i="3" s="1"/>
  <c r="AV73" i="3" s="1"/>
  <c r="AW73" i="3" s="1"/>
  <c r="AX73" i="3" s="1"/>
  <c r="AY73" i="3" s="1"/>
  <c r="AZ73" i="3" s="1"/>
  <c r="BA73" i="3" s="1"/>
  <c r="BB73" i="3" s="1"/>
  <c r="BC73" i="3" s="1"/>
  <c r="BD73" i="3" s="1"/>
  <c r="BE73" i="3" s="1"/>
  <c r="BF73" i="3" s="1"/>
  <c r="BG73" i="3" s="1"/>
  <c r="BH73" i="3" s="1"/>
  <c r="BI73" i="3" s="1"/>
  <c r="BJ73" i="3" s="1"/>
  <c r="BK73" i="3" s="1"/>
  <c r="BL73" i="3" s="1"/>
  <c r="BM73" i="3" s="1"/>
  <c r="BN73" i="3" s="1"/>
  <c r="BO73" i="3" s="1"/>
  <c r="BP73" i="3" s="1"/>
  <c r="BQ73" i="3" s="1"/>
  <c r="BR73" i="3" s="1"/>
  <c r="BS73" i="3" s="1"/>
  <c r="BT73" i="3" s="1"/>
  <c r="BU73" i="3" s="1"/>
  <c r="BV73" i="3" s="1"/>
  <c r="BW73" i="3" s="1"/>
  <c r="BX73" i="3" s="1"/>
  <c r="BY73" i="3" s="1"/>
  <c r="BZ73" i="3" s="1"/>
  <c r="CA73" i="3" s="1"/>
  <c r="CB73" i="3" s="1"/>
  <c r="CC73" i="3" s="1"/>
  <c r="CD73" i="3" s="1"/>
  <c r="CE73" i="3" s="1"/>
  <c r="CF73" i="3" s="1"/>
  <c r="CG73" i="3" s="1"/>
  <c r="CH73" i="3" s="1"/>
  <c r="CI73" i="3" s="1"/>
  <c r="CJ73" i="3" s="1"/>
  <c r="CK73" i="3" s="1"/>
  <c r="CL73" i="3" s="1"/>
  <c r="CM73" i="3" s="1"/>
  <c r="CN73" i="3" s="1"/>
  <c r="CO73" i="3" s="1"/>
  <c r="CP73" i="3" s="1"/>
  <c r="CQ73" i="3" s="1"/>
  <c r="CR73" i="3" s="1"/>
  <c r="AL79" i="3"/>
  <c r="AM79" i="3" s="1"/>
  <c r="AN79" i="3" s="1"/>
  <c r="AO79" i="3" s="1"/>
  <c r="AP79" i="3" s="1"/>
  <c r="AQ79" i="3" s="1"/>
  <c r="AR79" i="3" s="1"/>
  <c r="AS79" i="3" s="1"/>
  <c r="AT79" i="3" s="1"/>
  <c r="AU79" i="3" s="1"/>
  <c r="AV79" i="3" s="1"/>
  <c r="AW79" i="3" s="1"/>
  <c r="AX79" i="3" s="1"/>
  <c r="AY79" i="3" s="1"/>
  <c r="AZ79" i="3" s="1"/>
  <c r="BA79" i="3" s="1"/>
  <c r="BB79" i="3" s="1"/>
  <c r="BC79" i="3" s="1"/>
  <c r="BD79" i="3" s="1"/>
  <c r="BE79" i="3" s="1"/>
  <c r="BF79" i="3" s="1"/>
  <c r="BG79" i="3" s="1"/>
  <c r="BH79" i="3" s="1"/>
  <c r="BI79" i="3" s="1"/>
  <c r="BJ79" i="3" s="1"/>
  <c r="BK79" i="3" s="1"/>
  <c r="BL79" i="3" s="1"/>
  <c r="BM79" i="3" s="1"/>
  <c r="BN79" i="3" s="1"/>
  <c r="BO79" i="3" s="1"/>
  <c r="BP79" i="3" s="1"/>
  <c r="BQ79" i="3" s="1"/>
  <c r="BR79" i="3" s="1"/>
  <c r="BS79" i="3" s="1"/>
  <c r="BT79" i="3" s="1"/>
  <c r="BU79" i="3" s="1"/>
  <c r="BV79" i="3" s="1"/>
  <c r="BW79" i="3" s="1"/>
  <c r="BX79" i="3" s="1"/>
  <c r="BY79" i="3" s="1"/>
  <c r="BZ79" i="3" s="1"/>
  <c r="CA79" i="3" s="1"/>
  <c r="CB79" i="3" s="1"/>
  <c r="CC79" i="3" s="1"/>
  <c r="CD79" i="3" s="1"/>
  <c r="CE79" i="3" s="1"/>
  <c r="CF79" i="3" s="1"/>
  <c r="CG79" i="3" s="1"/>
  <c r="CH79" i="3" s="1"/>
  <c r="CI79" i="3" s="1"/>
  <c r="CJ79" i="3" s="1"/>
  <c r="CK79" i="3" s="1"/>
  <c r="CL79" i="3" s="1"/>
  <c r="CM79" i="3" s="1"/>
  <c r="CN79" i="3" s="1"/>
  <c r="CO79" i="3" s="1"/>
  <c r="CP79" i="3" s="1"/>
  <c r="CQ79" i="3" s="1"/>
  <c r="CR79" i="3" s="1"/>
  <c r="AL84" i="3"/>
  <c r="AM84" i="3" s="1"/>
  <c r="AN84" i="3" s="1"/>
  <c r="AO84" i="3" s="1"/>
  <c r="AP84" i="3" s="1"/>
  <c r="AQ84" i="3" s="1"/>
  <c r="AR84" i="3" s="1"/>
  <c r="AS84" i="3" s="1"/>
  <c r="AT84" i="3" s="1"/>
  <c r="AU84" i="3" s="1"/>
  <c r="AV84" i="3" s="1"/>
  <c r="AW84" i="3" s="1"/>
  <c r="AX84" i="3" s="1"/>
  <c r="AY84" i="3" s="1"/>
  <c r="AZ84" i="3" s="1"/>
  <c r="BA84" i="3" s="1"/>
  <c r="BB84" i="3" s="1"/>
  <c r="BC84" i="3" s="1"/>
  <c r="BD84" i="3" s="1"/>
  <c r="BE84" i="3" s="1"/>
  <c r="BF84" i="3" s="1"/>
  <c r="BG84" i="3" s="1"/>
  <c r="BH84" i="3" s="1"/>
  <c r="BI84" i="3" s="1"/>
  <c r="BJ84" i="3" s="1"/>
  <c r="BK84" i="3" s="1"/>
  <c r="BL84" i="3" s="1"/>
  <c r="BM84" i="3" s="1"/>
  <c r="BN84" i="3" s="1"/>
  <c r="BO84" i="3" s="1"/>
  <c r="BP84" i="3" s="1"/>
  <c r="BQ84" i="3" s="1"/>
  <c r="BR84" i="3" s="1"/>
  <c r="BS84" i="3" s="1"/>
  <c r="BT84" i="3" s="1"/>
  <c r="BU84" i="3" s="1"/>
  <c r="BV84" i="3" s="1"/>
  <c r="BW84" i="3" s="1"/>
  <c r="BX84" i="3" s="1"/>
  <c r="BY84" i="3" s="1"/>
  <c r="BZ84" i="3" s="1"/>
  <c r="CA84" i="3" s="1"/>
  <c r="CB84" i="3" s="1"/>
  <c r="CC84" i="3" s="1"/>
  <c r="CD84" i="3" s="1"/>
  <c r="CE84" i="3" s="1"/>
  <c r="CF84" i="3" s="1"/>
  <c r="CG84" i="3" s="1"/>
  <c r="CH84" i="3" s="1"/>
  <c r="CI84" i="3" s="1"/>
  <c r="CJ84" i="3" s="1"/>
  <c r="CK84" i="3" s="1"/>
  <c r="CL84" i="3" s="1"/>
  <c r="CM84" i="3" s="1"/>
  <c r="CN84" i="3" s="1"/>
  <c r="CO84" i="3" s="1"/>
  <c r="CP84" i="3" s="1"/>
  <c r="CQ84" i="3" s="1"/>
  <c r="CR84" i="3" s="1"/>
  <c r="AL90" i="3"/>
  <c r="AM90" i="3" s="1"/>
  <c r="AN90" i="3" s="1"/>
  <c r="AO90" i="3" s="1"/>
  <c r="AP90" i="3" s="1"/>
  <c r="AQ90" i="3" s="1"/>
  <c r="AR90" i="3" s="1"/>
  <c r="AS90" i="3" s="1"/>
  <c r="AT90" i="3" s="1"/>
  <c r="AU90" i="3" s="1"/>
  <c r="AV90" i="3" s="1"/>
  <c r="AW90" i="3" s="1"/>
  <c r="AX90" i="3" s="1"/>
  <c r="AY90" i="3" s="1"/>
  <c r="AZ90" i="3" s="1"/>
  <c r="BA90" i="3" s="1"/>
  <c r="BB90" i="3" s="1"/>
  <c r="BC90" i="3" s="1"/>
  <c r="BD90" i="3" s="1"/>
  <c r="BE90" i="3" s="1"/>
  <c r="BF90" i="3" s="1"/>
  <c r="BG90" i="3" s="1"/>
  <c r="BH90" i="3" s="1"/>
  <c r="BI90" i="3" s="1"/>
  <c r="BJ90" i="3" s="1"/>
  <c r="BK90" i="3" s="1"/>
  <c r="BL90" i="3" s="1"/>
  <c r="BM90" i="3" s="1"/>
  <c r="BN90" i="3" s="1"/>
  <c r="BO90" i="3" s="1"/>
  <c r="BP90" i="3" s="1"/>
  <c r="BQ90" i="3" s="1"/>
  <c r="BR90" i="3" s="1"/>
  <c r="BS90" i="3" s="1"/>
  <c r="BT90" i="3" s="1"/>
  <c r="BU90" i="3" s="1"/>
  <c r="BV90" i="3" s="1"/>
  <c r="BW90" i="3" s="1"/>
  <c r="BX90" i="3" s="1"/>
  <c r="BY90" i="3" s="1"/>
  <c r="BZ90" i="3" s="1"/>
  <c r="CA90" i="3" s="1"/>
  <c r="CB90" i="3" s="1"/>
  <c r="CC90" i="3" s="1"/>
  <c r="CD90" i="3" s="1"/>
  <c r="CE90" i="3" s="1"/>
  <c r="CF90" i="3" s="1"/>
  <c r="CG90" i="3" s="1"/>
  <c r="CH90" i="3" s="1"/>
  <c r="CI90" i="3" s="1"/>
  <c r="CJ90" i="3" s="1"/>
  <c r="CK90" i="3" s="1"/>
  <c r="CL90" i="3" s="1"/>
  <c r="CM90" i="3" s="1"/>
  <c r="CN90" i="3" s="1"/>
  <c r="CO90" i="3" s="1"/>
  <c r="CP90" i="3" s="1"/>
  <c r="CQ90" i="3" s="1"/>
  <c r="CR90" i="3" s="1"/>
  <c r="AL20" i="3"/>
  <c r="AM20" i="3" s="1"/>
  <c r="AN20" i="3" s="1"/>
  <c r="AO20" i="3" s="1"/>
  <c r="AP20" i="3" s="1"/>
  <c r="AQ20" i="3" s="1"/>
  <c r="AR20" i="3" s="1"/>
  <c r="AS20" i="3" s="1"/>
  <c r="AT20" i="3" s="1"/>
  <c r="AU20" i="3" s="1"/>
  <c r="AV20" i="3" s="1"/>
  <c r="AW20" i="3" s="1"/>
  <c r="AX20" i="3" s="1"/>
  <c r="AY20" i="3" s="1"/>
  <c r="AZ20" i="3" s="1"/>
  <c r="BA20" i="3" s="1"/>
  <c r="BB20" i="3" s="1"/>
  <c r="BC20" i="3" s="1"/>
  <c r="BD20" i="3" s="1"/>
  <c r="BE20" i="3" s="1"/>
  <c r="BF20" i="3" s="1"/>
  <c r="BG20" i="3" s="1"/>
  <c r="BH20" i="3" s="1"/>
  <c r="BI20" i="3" s="1"/>
  <c r="BJ20" i="3" s="1"/>
  <c r="BK20" i="3" s="1"/>
  <c r="BL20" i="3" s="1"/>
  <c r="BM20" i="3" s="1"/>
  <c r="BN20" i="3" s="1"/>
  <c r="BO20" i="3" s="1"/>
  <c r="BP20" i="3" s="1"/>
  <c r="BQ20" i="3" s="1"/>
  <c r="BR20" i="3" s="1"/>
  <c r="BS20" i="3" s="1"/>
  <c r="BT20" i="3" s="1"/>
  <c r="BU20" i="3" s="1"/>
  <c r="BV20" i="3" s="1"/>
  <c r="BW20" i="3" s="1"/>
  <c r="BX20" i="3" s="1"/>
  <c r="BY20" i="3" s="1"/>
  <c r="BZ20" i="3" s="1"/>
  <c r="CA20" i="3" s="1"/>
  <c r="CB20" i="3" s="1"/>
  <c r="CC20" i="3" s="1"/>
  <c r="CD20" i="3" s="1"/>
  <c r="CE20" i="3" s="1"/>
  <c r="CF20" i="3" s="1"/>
  <c r="CG20" i="3" s="1"/>
  <c r="CH20" i="3" s="1"/>
  <c r="CI20" i="3" s="1"/>
  <c r="CJ20" i="3" s="1"/>
  <c r="CK20" i="3" s="1"/>
  <c r="CL20" i="3" s="1"/>
  <c r="CM20" i="3" s="1"/>
  <c r="CN20" i="3" s="1"/>
  <c r="CO20" i="3" s="1"/>
  <c r="CP20" i="3" s="1"/>
  <c r="CQ20" i="3" s="1"/>
  <c r="CR20" i="3" s="1"/>
  <c r="B15" i="3"/>
  <c r="H15" i="3" s="1"/>
  <c r="B26" i="3"/>
  <c r="C26" i="3" s="1"/>
  <c r="B39" i="3"/>
  <c r="F39" i="3" s="1"/>
  <c r="B49" i="3"/>
  <c r="F49" i="3" s="1"/>
  <c r="B61" i="3"/>
  <c r="E61" i="3" s="1"/>
  <c r="B86" i="3"/>
  <c r="G86" i="3" s="1"/>
  <c r="AL68" i="3"/>
  <c r="AM68" i="3" s="1"/>
  <c r="AN68" i="3" s="1"/>
  <c r="AO68" i="3" s="1"/>
  <c r="AP68" i="3" s="1"/>
  <c r="AQ68" i="3" s="1"/>
  <c r="AR68" i="3" s="1"/>
  <c r="AS68" i="3" s="1"/>
  <c r="AT68" i="3" s="1"/>
  <c r="AU68" i="3" s="1"/>
  <c r="AV68" i="3" s="1"/>
  <c r="AW68" i="3" s="1"/>
  <c r="AX68" i="3" s="1"/>
  <c r="AY68" i="3" s="1"/>
  <c r="AZ68" i="3" s="1"/>
  <c r="BA68" i="3" s="1"/>
  <c r="BB68" i="3" s="1"/>
  <c r="BC68" i="3" s="1"/>
  <c r="BD68" i="3" s="1"/>
  <c r="BE68" i="3" s="1"/>
  <c r="BF68" i="3" s="1"/>
  <c r="BG68" i="3" s="1"/>
  <c r="BH68" i="3" s="1"/>
  <c r="BI68" i="3" s="1"/>
  <c r="BJ68" i="3" s="1"/>
  <c r="BK68" i="3" s="1"/>
  <c r="BL68" i="3" s="1"/>
  <c r="BM68" i="3" s="1"/>
  <c r="BN68" i="3" s="1"/>
  <c r="BO68" i="3" s="1"/>
  <c r="BP68" i="3" s="1"/>
  <c r="BQ68" i="3" s="1"/>
  <c r="BR68" i="3" s="1"/>
  <c r="BS68" i="3" s="1"/>
  <c r="BT68" i="3" s="1"/>
  <c r="BU68" i="3" s="1"/>
  <c r="BV68" i="3" s="1"/>
  <c r="BW68" i="3" s="1"/>
  <c r="BX68" i="3" s="1"/>
  <c r="BY68" i="3" s="1"/>
  <c r="BZ68" i="3" s="1"/>
  <c r="CA68" i="3" s="1"/>
  <c r="CB68" i="3" s="1"/>
  <c r="CC68" i="3" s="1"/>
  <c r="CD68" i="3" s="1"/>
  <c r="CE68" i="3" s="1"/>
  <c r="CF68" i="3" s="1"/>
  <c r="CG68" i="3" s="1"/>
  <c r="CH68" i="3" s="1"/>
  <c r="CI68" i="3" s="1"/>
  <c r="CJ68" i="3" s="1"/>
  <c r="CK68" i="3" s="1"/>
  <c r="CL68" i="3" s="1"/>
  <c r="CM68" i="3" s="1"/>
  <c r="CN68" i="3" s="1"/>
  <c r="CO68" i="3" s="1"/>
  <c r="CP68" i="3" s="1"/>
  <c r="CQ68" i="3" s="1"/>
  <c r="CR68" i="3" s="1"/>
  <c r="AL29" i="3"/>
  <c r="AM29" i="3" s="1"/>
  <c r="AN29" i="3" s="1"/>
  <c r="AO29" i="3" s="1"/>
  <c r="AP29" i="3" s="1"/>
  <c r="AQ29" i="3" s="1"/>
  <c r="AR29" i="3" s="1"/>
  <c r="AS29" i="3" s="1"/>
  <c r="AT29" i="3" s="1"/>
  <c r="AU29" i="3" s="1"/>
  <c r="AV29" i="3" s="1"/>
  <c r="AW29" i="3" s="1"/>
  <c r="AX29" i="3" s="1"/>
  <c r="AY29" i="3" s="1"/>
  <c r="AZ29" i="3" s="1"/>
  <c r="BA29" i="3" s="1"/>
  <c r="BB29" i="3" s="1"/>
  <c r="BC29" i="3" s="1"/>
  <c r="BD29" i="3" s="1"/>
  <c r="BE29" i="3" s="1"/>
  <c r="BF29" i="3" s="1"/>
  <c r="BG29" i="3" s="1"/>
  <c r="BH29" i="3" s="1"/>
  <c r="BI29" i="3" s="1"/>
  <c r="BJ29" i="3" s="1"/>
  <c r="BK29" i="3" s="1"/>
  <c r="BL29" i="3" s="1"/>
  <c r="BM29" i="3" s="1"/>
  <c r="BN29" i="3" s="1"/>
  <c r="BO29" i="3" s="1"/>
  <c r="BP29" i="3" s="1"/>
  <c r="BQ29" i="3" s="1"/>
  <c r="BR29" i="3" s="1"/>
  <c r="BS29" i="3" s="1"/>
  <c r="BT29" i="3" s="1"/>
  <c r="BU29" i="3" s="1"/>
  <c r="BV29" i="3" s="1"/>
  <c r="BW29" i="3" s="1"/>
  <c r="BX29" i="3" s="1"/>
  <c r="BY29" i="3" s="1"/>
  <c r="BZ29" i="3" s="1"/>
  <c r="CA29" i="3" s="1"/>
  <c r="CB29" i="3" s="1"/>
  <c r="CC29" i="3" s="1"/>
  <c r="CD29" i="3" s="1"/>
  <c r="CE29" i="3" s="1"/>
  <c r="CF29" i="3" s="1"/>
  <c r="CG29" i="3" s="1"/>
  <c r="CH29" i="3" s="1"/>
  <c r="CI29" i="3" s="1"/>
  <c r="CJ29" i="3" s="1"/>
  <c r="CK29" i="3" s="1"/>
  <c r="CL29" i="3" s="1"/>
  <c r="CM29" i="3" s="1"/>
  <c r="CN29" i="3" s="1"/>
  <c r="CO29" i="3" s="1"/>
  <c r="CP29" i="3" s="1"/>
  <c r="CQ29" i="3" s="1"/>
  <c r="CR29" i="3" s="1"/>
  <c r="AL47" i="3"/>
  <c r="AM47" i="3" s="1"/>
  <c r="AN47" i="3" s="1"/>
  <c r="AO47" i="3" s="1"/>
  <c r="AP47" i="3" s="1"/>
  <c r="AQ47" i="3" s="1"/>
  <c r="AR47" i="3" s="1"/>
  <c r="AS47" i="3" s="1"/>
  <c r="AT47" i="3" s="1"/>
  <c r="AU47" i="3" s="1"/>
  <c r="AV47" i="3" s="1"/>
  <c r="AW47" i="3" s="1"/>
  <c r="AX47" i="3" s="1"/>
  <c r="AY47" i="3" s="1"/>
  <c r="AZ47" i="3" s="1"/>
  <c r="BA47" i="3" s="1"/>
  <c r="BB47" i="3" s="1"/>
  <c r="BC47" i="3" s="1"/>
  <c r="BD47" i="3" s="1"/>
  <c r="BE47" i="3" s="1"/>
  <c r="BF47" i="3" s="1"/>
  <c r="BG47" i="3" s="1"/>
  <c r="BH47" i="3" s="1"/>
  <c r="BI47" i="3" s="1"/>
  <c r="BJ47" i="3" s="1"/>
  <c r="BK47" i="3" s="1"/>
  <c r="BL47" i="3" s="1"/>
  <c r="BM47" i="3" s="1"/>
  <c r="BN47" i="3" s="1"/>
  <c r="BO47" i="3" s="1"/>
  <c r="BP47" i="3" s="1"/>
  <c r="BQ47" i="3" s="1"/>
  <c r="BR47" i="3" s="1"/>
  <c r="BS47" i="3" s="1"/>
  <c r="BT47" i="3" s="1"/>
  <c r="BU47" i="3" s="1"/>
  <c r="BV47" i="3" s="1"/>
  <c r="BW47" i="3" s="1"/>
  <c r="BX47" i="3" s="1"/>
  <c r="BY47" i="3" s="1"/>
  <c r="BZ47" i="3" s="1"/>
  <c r="CA47" i="3" s="1"/>
  <c r="CB47" i="3" s="1"/>
  <c r="CC47" i="3" s="1"/>
  <c r="CD47" i="3" s="1"/>
  <c r="CE47" i="3" s="1"/>
  <c r="CF47" i="3" s="1"/>
  <c r="CG47" i="3" s="1"/>
  <c r="CH47" i="3" s="1"/>
  <c r="CI47" i="3" s="1"/>
  <c r="CJ47" i="3" s="1"/>
  <c r="CK47" i="3" s="1"/>
  <c r="CL47" i="3" s="1"/>
  <c r="CM47" i="3" s="1"/>
  <c r="CN47" i="3" s="1"/>
  <c r="CO47" i="3" s="1"/>
  <c r="CP47" i="3" s="1"/>
  <c r="CQ47" i="3" s="1"/>
  <c r="CR47" i="3" s="1"/>
  <c r="AL65" i="3"/>
  <c r="AM65" i="3" s="1"/>
  <c r="AN65" i="3" s="1"/>
  <c r="AO65" i="3" s="1"/>
  <c r="AP65" i="3" s="1"/>
  <c r="AQ65" i="3" s="1"/>
  <c r="AR65" i="3" s="1"/>
  <c r="AS65" i="3" s="1"/>
  <c r="AT65" i="3" s="1"/>
  <c r="AU65" i="3" s="1"/>
  <c r="AV65" i="3" s="1"/>
  <c r="AW65" i="3" s="1"/>
  <c r="AX65" i="3" s="1"/>
  <c r="AY65" i="3" s="1"/>
  <c r="AZ65" i="3" s="1"/>
  <c r="BA65" i="3" s="1"/>
  <c r="BB65" i="3" s="1"/>
  <c r="BC65" i="3" s="1"/>
  <c r="BD65" i="3" s="1"/>
  <c r="BE65" i="3" s="1"/>
  <c r="BF65" i="3" s="1"/>
  <c r="BG65" i="3" s="1"/>
  <c r="BH65" i="3" s="1"/>
  <c r="BI65" i="3" s="1"/>
  <c r="BJ65" i="3" s="1"/>
  <c r="BK65" i="3" s="1"/>
  <c r="BL65" i="3" s="1"/>
  <c r="BM65" i="3" s="1"/>
  <c r="BN65" i="3" s="1"/>
  <c r="BO65" i="3" s="1"/>
  <c r="BP65" i="3" s="1"/>
  <c r="BQ65" i="3" s="1"/>
  <c r="BR65" i="3" s="1"/>
  <c r="BS65" i="3" s="1"/>
  <c r="BT65" i="3" s="1"/>
  <c r="BU65" i="3" s="1"/>
  <c r="BV65" i="3" s="1"/>
  <c r="BW65" i="3" s="1"/>
  <c r="BX65" i="3" s="1"/>
  <c r="BY65" i="3" s="1"/>
  <c r="BZ65" i="3" s="1"/>
  <c r="CA65" i="3" s="1"/>
  <c r="CB65" i="3" s="1"/>
  <c r="CC65" i="3" s="1"/>
  <c r="CD65" i="3" s="1"/>
  <c r="CE65" i="3" s="1"/>
  <c r="CF65" i="3" s="1"/>
  <c r="CG65" i="3" s="1"/>
  <c r="CH65" i="3" s="1"/>
  <c r="CI65" i="3" s="1"/>
  <c r="CJ65" i="3" s="1"/>
  <c r="CK65" i="3" s="1"/>
  <c r="CL65" i="3" s="1"/>
  <c r="CM65" i="3" s="1"/>
  <c r="CN65" i="3" s="1"/>
  <c r="CO65" i="3" s="1"/>
  <c r="CP65" i="3" s="1"/>
  <c r="CQ65" i="3" s="1"/>
  <c r="CR65" i="3" s="1"/>
  <c r="AL15" i="3"/>
  <c r="AM15" i="3" s="1"/>
  <c r="AN15" i="3" s="1"/>
  <c r="AO15" i="3" s="1"/>
  <c r="AP15" i="3" s="1"/>
  <c r="AQ15" i="3" s="1"/>
  <c r="AR15" i="3" s="1"/>
  <c r="AS15" i="3" s="1"/>
  <c r="AT15" i="3" s="1"/>
  <c r="AU15" i="3" s="1"/>
  <c r="AV15" i="3" s="1"/>
  <c r="AW15" i="3" s="1"/>
  <c r="AX15" i="3" s="1"/>
  <c r="AY15" i="3" s="1"/>
  <c r="AZ15" i="3" s="1"/>
  <c r="BA15" i="3" s="1"/>
  <c r="BB15" i="3" s="1"/>
  <c r="BC15" i="3" s="1"/>
  <c r="BD15" i="3" s="1"/>
  <c r="BE15" i="3" s="1"/>
  <c r="BF15" i="3" s="1"/>
  <c r="BG15" i="3" s="1"/>
  <c r="BH15" i="3" s="1"/>
  <c r="BI15" i="3" s="1"/>
  <c r="BJ15" i="3" s="1"/>
  <c r="BK15" i="3" s="1"/>
  <c r="BL15" i="3" s="1"/>
  <c r="BM15" i="3" s="1"/>
  <c r="BN15" i="3" s="1"/>
  <c r="BO15" i="3" s="1"/>
  <c r="BP15" i="3" s="1"/>
  <c r="BQ15" i="3" s="1"/>
  <c r="BR15" i="3" s="1"/>
  <c r="BS15" i="3" s="1"/>
  <c r="BT15" i="3" s="1"/>
  <c r="BU15" i="3" s="1"/>
  <c r="BV15" i="3" s="1"/>
  <c r="BW15" i="3" s="1"/>
  <c r="BX15" i="3" s="1"/>
  <c r="BY15" i="3" s="1"/>
  <c r="BZ15" i="3" s="1"/>
  <c r="CA15" i="3" s="1"/>
  <c r="CB15" i="3" s="1"/>
  <c r="CC15" i="3" s="1"/>
  <c r="CD15" i="3" s="1"/>
  <c r="CE15" i="3" s="1"/>
  <c r="CF15" i="3" s="1"/>
  <c r="CG15" i="3" s="1"/>
  <c r="CH15" i="3" s="1"/>
  <c r="CI15" i="3" s="1"/>
  <c r="CJ15" i="3" s="1"/>
  <c r="CK15" i="3" s="1"/>
  <c r="CL15" i="3" s="1"/>
  <c r="CM15" i="3" s="1"/>
  <c r="CN15" i="3" s="1"/>
  <c r="CO15" i="3" s="1"/>
  <c r="CP15" i="3" s="1"/>
  <c r="CQ15" i="3" s="1"/>
  <c r="CR15" i="3" s="1"/>
  <c r="AL49" i="3"/>
  <c r="AM49" i="3" s="1"/>
  <c r="AN49" i="3" s="1"/>
  <c r="AO49" i="3" s="1"/>
  <c r="AP49" i="3" s="1"/>
  <c r="AQ49" i="3" s="1"/>
  <c r="AR49" i="3" s="1"/>
  <c r="AS49" i="3" s="1"/>
  <c r="AT49" i="3" s="1"/>
  <c r="AU49" i="3" s="1"/>
  <c r="AV49" i="3" s="1"/>
  <c r="AW49" i="3" s="1"/>
  <c r="AX49" i="3" s="1"/>
  <c r="AY49" i="3" s="1"/>
  <c r="AZ49" i="3" s="1"/>
  <c r="BA49" i="3" s="1"/>
  <c r="BB49" i="3" s="1"/>
  <c r="BC49" i="3" s="1"/>
  <c r="BD49" i="3" s="1"/>
  <c r="BE49" i="3" s="1"/>
  <c r="BF49" i="3" s="1"/>
  <c r="BG49" i="3" s="1"/>
  <c r="BH49" i="3" s="1"/>
  <c r="BI49" i="3" s="1"/>
  <c r="BJ49" i="3" s="1"/>
  <c r="BK49" i="3" s="1"/>
  <c r="BL49" i="3" s="1"/>
  <c r="BM49" i="3" s="1"/>
  <c r="BN49" i="3" s="1"/>
  <c r="BO49" i="3" s="1"/>
  <c r="BP49" i="3" s="1"/>
  <c r="BQ49" i="3" s="1"/>
  <c r="BR49" i="3" s="1"/>
  <c r="BS49" i="3" s="1"/>
  <c r="BT49" i="3" s="1"/>
  <c r="BU49" i="3" s="1"/>
  <c r="BV49" i="3" s="1"/>
  <c r="BW49" i="3" s="1"/>
  <c r="BX49" i="3" s="1"/>
  <c r="BY49" i="3" s="1"/>
  <c r="BZ49" i="3" s="1"/>
  <c r="CA49" i="3" s="1"/>
  <c r="CB49" i="3" s="1"/>
  <c r="CC49" i="3" s="1"/>
  <c r="CD49" i="3" s="1"/>
  <c r="CE49" i="3" s="1"/>
  <c r="CF49" i="3" s="1"/>
  <c r="CG49" i="3" s="1"/>
  <c r="CH49" i="3" s="1"/>
  <c r="CI49" i="3" s="1"/>
  <c r="CJ49" i="3" s="1"/>
  <c r="CK49" i="3" s="1"/>
  <c r="CL49" i="3" s="1"/>
  <c r="CM49" i="3" s="1"/>
  <c r="CN49" i="3" s="1"/>
  <c r="CO49" i="3" s="1"/>
  <c r="CP49" i="3" s="1"/>
  <c r="CQ49" i="3" s="1"/>
  <c r="CR49" i="3" s="1"/>
  <c r="AL8" i="3"/>
  <c r="AM8" i="3" s="1"/>
  <c r="AN8" i="3" s="1"/>
  <c r="AO8" i="3" s="1"/>
  <c r="AP8" i="3" s="1"/>
  <c r="AQ8" i="3" s="1"/>
  <c r="AR8" i="3" s="1"/>
  <c r="AS8" i="3" s="1"/>
  <c r="AT8" i="3" s="1"/>
  <c r="AU8" i="3" s="1"/>
  <c r="AV8" i="3" s="1"/>
  <c r="AW8" i="3" s="1"/>
  <c r="AX8" i="3" s="1"/>
  <c r="AY8" i="3" s="1"/>
  <c r="AZ8" i="3" s="1"/>
  <c r="BA8" i="3" s="1"/>
  <c r="BB8" i="3" s="1"/>
  <c r="BC8" i="3" s="1"/>
  <c r="BD8" i="3" s="1"/>
  <c r="BE8" i="3" s="1"/>
  <c r="BF8" i="3" s="1"/>
  <c r="BG8" i="3" s="1"/>
  <c r="BH8" i="3" s="1"/>
  <c r="BI8" i="3" s="1"/>
  <c r="BJ8" i="3" s="1"/>
  <c r="BK8" i="3" s="1"/>
  <c r="BL8" i="3" s="1"/>
  <c r="BM8" i="3" s="1"/>
  <c r="BN8" i="3" s="1"/>
  <c r="BO8" i="3" s="1"/>
  <c r="BP8" i="3" s="1"/>
  <c r="BQ8" i="3" s="1"/>
  <c r="BR8" i="3" s="1"/>
  <c r="BS8" i="3" s="1"/>
  <c r="BT8" i="3" s="1"/>
  <c r="BU8" i="3" s="1"/>
  <c r="BV8" i="3" s="1"/>
  <c r="BW8" i="3" s="1"/>
  <c r="BX8" i="3" s="1"/>
  <c r="BY8" i="3" s="1"/>
  <c r="BZ8" i="3" s="1"/>
  <c r="CA8" i="3" s="1"/>
  <c r="CB8" i="3" s="1"/>
  <c r="CC8" i="3" s="1"/>
  <c r="CD8" i="3" s="1"/>
  <c r="CE8" i="3" s="1"/>
  <c r="CF8" i="3" s="1"/>
  <c r="CG8" i="3" s="1"/>
  <c r="CH8" i="3" s="1"/>
  <c r="CI8" i="3" s="1"/>
  <c r="CJ8" i="3" s="1"/>
  <c r="CK8" i="3" s="1"/>
  <c r="CL8" i="3" s="1"/>
  <c r="CM8" i="3" s="1"/>
  <c r="CN8" i="3" s="1"/>
  <c r="CO8" i="3" s="1"/>
  <c r="CP8" i="3" s="1"/>
  <c r="CQ8" i="3" s="1"/>
  <c r="CR8" i="3" s="1"/>
  <c r="AL27" i="3"/>
  <c r="AM27" i="3" s="1"/>
  <c r="AN27" i="3" s="1"/>
  <c r="AO27" i="3" s="1"/>
  <c r="AP27" i="3" s="1"/>
  <c r="AQ27" i="3" s="1"/>
  <c r="AR27" i="3" s="1"/>
  <c r="AS27" i="3" s="1"/>
  <c r="AT27" i="3" s="1"/>
  <c r="AU27" i="3" s="1"/>
  <c r="AV27" i="3" s="1"/>
  <c r="AW27" i="3" s="1"/>
  <c r="AX27" i="3" s="1"/>
  <c r="AY27" i="3" s="1"/>
  <c r="AZ27" i="3" s="1"/>
  <c r="BA27" i="3" s="1"/>
  <c r="BB27" i="3" s="1"/>
  <c r="BC27" i="3" s="1"/>
  <c r="BD27" i="3" s="1"/>
  <c r="BE27" i="3" s="1"/>
  <c r="BF27" i="3" s="1"/>
  <c r="BG27" i="3" s="1"/>
  <c r="BH27" i="3" s="1"/>
  <c r="BI27" i="3" s="1"/>
  <c r="BJ27" i="3" s="1"/>
  <c r="BK27" i="3" s="1"/>
  <c r="BL27" i="3" s="1"/>
  <c r="BM27" i="3" s="1"/>
  <c r="BN27" i="3" s="1"/>
  <c r="BO27" i="3" s="1"/>
  <c r="BP27" i="3" s="1"/>
  <c r="BQ27" i="3" s="1"/>
  <c r="BR27" i="3" s="1"/>
  <c r="BS27" i="3" s="1"/>
  <c r="BT27" i="3" s="1"/>
  <c r="BU27" i="3" s="1"/>
  <c r="BV27" i="3" s="1"/>
  <c r="BW27" i="3" s="1"/>
  <c r="BX27" i="3" s="1"/>
  <c r="BY27" i="3" s="1"/>
  <c r="BZ27" i="3" s="1"/>
  <c r="CA27" i="3" s="1"/>
  <c r="CB27" i="3" s="1"/>
  <c r="CC27" i="3" s="1"/>
  <c r="CD27" i="3" s="1"/>
  <c r="CE27" i="3" s="1"/>
  <c r="CF27" i="3" s="1"/>
  <c r="CG27" i="3" s="1"/>
  <c r="CH27" i="3" s="1"/>
  <c r="CI27" i="3" s="1"/>
  <c r="CJ27" i="3" s="1"/>
  <c r="CK27" i="3" s="1"/>
  <c r="CL27" i="3" s="1"/>
  <c r="CM27" i="3" s="1"/>
  <c r="CN27" i="3" s="1"/>
  <c r="CO27" i="3" s="1"/>
  <c r="CP27" i="3" s="1"/>
  <c r="CQ27" i="3" s="1"/>
  <c r="CR27" i="3" s="1"/>
  <c r="B8" i="3"/>
  <c r="G8" i="3" s="1"/>
  <c r="B20" i="3"/>
  <c r="H20" i="3" s="1"/>
  <c r="B33" i="3"/>
  <c r="I33" i="3" s="1"/>
  <c r="B45" i="3"/>
  <c r="F45" i="3" s="1"/>
  <c r="B58" i="3"/>
  <c r="H58" i="3" s="1"/>
  <c r="B69" i="3"/>
  <c r="J69" i="3" s="1"/>
  <c r="B81" i="3"/>
  <c r="D81" i="3" s="1"/>
  <c r="B11" i="3"/>
  <c r="C11" i="3" s="1"/>
  <c r="AL13" i="3"/>
  <c r="AM13" i="3" s="1"/>
  <c r="AN13" i="3" s="1"/>
  <c r="AO13" i="3" s="1"/>
  <c r="AP13" i="3" s="1"/>
  <c r="AQ13" i="3" s="1"/>
  <c r="AR13" i="3" s="1"/>
  <c r="AS13" i="3" s="1"/>
  <c r="AT13" i="3" s="1"/>
  <c r="AU13" i="3" s="1"/>
  <c r="AV13" i="3" s="1"/>
  <c r="AW13" i="3" s="1"/>
  <c r="AX13" i="3" s="1"/>
  <c r="AY13" i="3" s="1"/>
  <c r="AZ13" i="3" s="1"/>
  <c r="BA13" i="3" s="1"/>
  <c r="BB13" i="3" s="1"/>
  <c r="BC13" i="3" s="1"/>
  <c r="BD13" i="3" s="1"/>
  <c r="BE13" i="3" s="1"/>
  <c r="BF13" i="3" s="1"/>
  <c r="BG13" i="3" s="1"/>
  <c r="BH13" i="3" s="1"/>
  <c r="BI13" i="3" s="1"/>
  <c r="BJ13" i="3" s="1"/>
  <c r="BK13" i="3" s="1"/>
  <c r="BL13" i="3" s="1"/>
  <c r="BM13" i="3" s="1"/>
  <c r="BN13" i="3" s="1"/>
  <c r="BO13" i="3" s="1"/>
  <c r="BP13" i="3" s="1"/>
  <c r="BQ13" i="3" s="1"/>
  <c r="BR13" i="3" s="1"/>
  <c r="BS13" i="3" s="1"/>
  <c r="BT13" i="3" s="1"/>
  <c r="BU13" i="3" s="1"/>
  <c r="BV13" i="3" s="1"/>
  <c r="BW13" i="3" s="1"/>
  <c r="BX13" i="3" s="1"/>
  <c r="BY13" i="3" s="1"/>
  <c r="BZ13" i="3" s="1"/>
  <c r="CA13" i="3" s="1"/>
  <c r="CB13" i="3" s="1"/>
  <c r="CC13" i="3" s="1"/>
  <c r="CD13" i="3" s="1"/>
  <c r="CE13" i="3" s="1"/>
  <c r="CF13" i="3" s="1"/>
  <c r="CG13" i="3" s="1"/>
  <c r="CH13" i="3" s="1"/>
  <c r="CI13" i="3" s="1"/>
  <c r="CJ13" i="3" s="1"/>
  <c r="CK13" i="3" s="1"/>
  <c r="CL13" i="3" s="1"/>
  <c r="CM13" i="3" s="1"/>
  <c r="CN13" i="3" s="1"/>
  <c r="CO13" i="3" s="1"/>
  <c r="CP13" i="3" s="1"/>
  <c r="CQ13" i="3" s="1"/>
  <c r="CR13" i="3" s="1"/>
  <c r="B25" i="3"/>
  <c r="H25" i="3" s="1"/>
  <c r="B62" i="3"/>
  <c r="H62" i="3" s="1"/>
  <c r="AL33" i="3"/>
  <c r="AM33" i="3" s="1"/>
  <c r="AN33" i="3" s="1"/>
  <c r="AO33" i="3" s="1"/>
  <c r="AP33" i="3" s="1"/>
  <c r="AQ33" i="3" s="1"/>
  <c r="AR33" i="3" s="1"/>
  <c r="AS33" i="3" s="1"/>
  <c r="AT33" i="3" s="1"/>
  <c r="AU33" i="3" s="1"/>
  <c r="AV33" i="3" s="1"/>
  <c r="AW33" i="3" s="1"/>
  <c r="AX33" i="3" s="1"/>
  <c r="AY33" i="3" s="1"/>
  <c r="AZ33" i="3" s="1"/>
  <c r="BA33" i="3" s="1"/>
  <c r="BB33" i="3" s="1"/>
  <c r="BC33" i="3" s="1"/>
  <c r="BD33" i="3" s="1"/>
  <c r="BE33" i="3" s="1"/>
  <c r="BF33" i="3" s="1"/>
  <c r="BG33" i="3" s="1"/>
  <c r="BH33" i="3" s="1"/>
  <c r="BI33" i="3" s="1"/>
  <c r="BJ33" i="3" s="1"/>
  <c r="BK33" i="3" s="1"/>
  <c r="BL33" i="3" s="1"/>
  <c r="BM33" i="3" s="1"/>
  <c r="BN33" i="3" s="1"/>
  <c r="BO33" i="3" s="1"/>
  <c r="BP33" i="3" s="1"/>
  <c r="BQ33" i="3" s="1"/>
  <c r="BR33" i="3" s="1"/>
  <c r="BS33" i="3" s="1"/>
  <c r="BT33" i="3" s="1"/>
  <c r="BU33" i="3" s="1"/>
  <c r="BV33" i="3" s="1"/>
  <c r="BW33" i="3" s="1"/>
  <c r="BX33" i="3" s="1"/>
  <c r="BY33" i="3" s="1"/>
  <c r="BZ33" i="3" s="1"/>
  <c r="CA33" i="3" s="1"/>
  <c r="CB33" i="3" s="1"/>
  <c r="CC33" i="3" s="1"/>
  <c r="CD33" i="3" s="1"/>
  <c r="CE33" i="3" s="1"/>
  <c r="CF33" i="3" s="1"/>
  <c r="CG33" i="3" s="1"/>
  <c r="CH33" i="3" s="1"/>
  <c r="CI33" i="3" s="1"/>
  <c r="CJ33" i="3" s="1"/>
  <c r="CK33" i="3" s="1"/>
  <c r="CL33" i="3" s="1"/>
  <c r="CM33" i="3" s="1"/>
  <c r="CN33" i="3" s="1"/>
  <c r="CO33" i="3" s="1"/>
  <c r="CP33" i="3" s="1"/>
  <c r="CQ33" i="3" s="1"/>
  <c r="CR33" i="3" s="1"/>
  <c r="AL81" i="3"/>
  <c r="AM81" i="3" s="1"/>
  <c r="AN81" i="3" s="1"/>
  <c r="AO81" i="3" s="1"/>
  <c r="AP81" i="3" s="1"/>
  <c r="AQ81" i="3" s="1"/>
  <c r="AR81" i="3" s="1"/>
  <c r="AS81" i="3" s="1"/>
  <c r="AT81" i="3" s="1"/>
  <c r="AU81" i="3" s="1"/>
  <c r="AV81" i="3" s="1"/>
  <c r="AW81" i="3" s="1"/>
  <c r="AX81" i="3" s="1"/>
  <c r="AY81" i="3" s="1"/>
  <c r="AZ81" i="3" s="1"/>
  <c r="BA81" i="3" s="1"/>
  <c r="BB81" i="3" s="1"/>
  <c r="BC81" i="3" s="1"/>
  <c r="BD81" i="3" s="1"/>
  <c r="BE81" i="3" s="1"/>
  <c r="BF81" i="3" s="1"/>
  <c r="BG81" i="3" s="1"/>
  <c r="BH81" i="3" s="1"/>
  <c r="BI81" i="3" s="1"/>
  <c r="BJ81" i="3" s="1"/>
  <c r="BK81" i="3" s="1"/>
  <c r="BL81" i="3" s="1"/>
  <c r="BM81" i="3" s="1"/>
  <c r="BN81" i="3" s="1"/>
  <c r="BO81" i="3" s="1"/>
  <c r="BP81" i="3" s="1"/>
  <c r="BQ81" i="3" s="1"/>
  <c r="BR81" i="3" s="1"/>
  <c r="BS81" i="3" s="1"/>
  <c r="BT81" i="3" s="1"/>
  <c r="BU81" i="3" s="1"/>
  <c r="BV81" i="3" s="1"/>
  <c r="BW81" i="3" s="1"/>
  <c r="BX81" i="3" s="1"/>
  <c r="BY81" i="3" s="1"/>
  <c r="BZ81" i="3" s="1"/>
  <c r="CA81" i="3" s="1"/>
  <c r="CB81" i="3" s="1"/>
  <c r="CC81" i="3" s="1"/>
  <c r="CD81" i="3" s="1"/>
  <c r="CE81" i="3" s="1"/>
  <c r="CF81" i="3" s="1"/>
  <c r="CG81" i="3" s="1"/>
  <c r="CH81" i="3" s="1"/>
  <c r="CI81" i="3" s="1"/>
  <c r="CJ81" i="3" s="1"/>
  <c r="CK81" i="3" s="1"/>
  <c r="CL81" i="3" s="1"/>
  <c r="CM81" i="3" s="1"/>
  <c r="CN81" i="3" s="1"/>
  <c r="CO81" i="3" s="1"/>
  <c r="CP81" i="3" s="1"/>
  <c r="CQ81" i="3" s="1"/>
  <c r="CR81" i="3" s="1"/>
  <c r="B12" i="3"/>
  <c r="E12" i="3" s="1"/>
  <c r="B50" i="3"/>
  <c r="D50" i="3" s="1"/>
  <c r="B85" i="3"/>
  <c r="H85" i="3" s="1"/>
  <c r="B75" i="3"/>
  <c r="D75" i="3" s="1"/>
  <c r="AL4" i="3"/>
  <c r="AM4" i="3" s="1"/>
  <c r="AN4" i="3" s="1"/>
  <c r="AO4" i="3" s="1"/>
  <c r="AP4" i="3" s="1"/>
  <c r="AQ4" i="3" s="1"/>
  <c r="AR4" i="3" s="1"/>
  <c r="AS4" i="3" s="1"/>
  <c r="AT4" i="3" s="1"/>
  <c r="AU4" i="3" s="1"/>
  <c r="AV4" i="3" s="1"/>
  <c r="AW4" i="3" s="1"/>
  <c r="AX4" i="3" s="1"/>
  <c r="AY4" i="3" s="1"/>
  <c r="AZ4" i="3" s="1"/>
  <c r="BA4" i="3" s="1"/>
  <c r="BB4" i="3" s="1"/>
  <c r="BC4" i="3" s="1"/>
  <c r="BD4" i="3" s="1"/>
  <c r="BE4" i="3" s="1"/>
  <c r="BF4" i="3" s="1"/>
  <c r="BG4" i="3" s="1"/>
  <c r="BH4" i="3" s="1"/>
  <c r="BI4" i="3" s="1"/>
  <c r="BJ4" i="3" s="1"/>
  <c r="BK4" i="3" s="1"/>
  <c r="BL4" i="3" s="1"/>
  <c r="BM4" i="3" s="1"/>
  <c r="BN4" i="3" s="1"/>
  <c r="BO4" i="3" s="1"/>
  <c r="BP4" i="3" s="1"/>
  <c r="BQ4" i="3" s="1"/>
  <c r="BR4" i="3" s="1"/>
  <c r="BS4" i="3" s="1"/>
  <c r="BT4" i="3" s="1"/>
  <c r="BU4" i="3" s="1"/>
  <c r="BV4" i="3" s="1"/>
  <c r="BW4" i="3" s="1"/>
  <c r="BX4" i="3" s="1"/>
  <c r="BY4" i="3" s="1"/>
  <c r="BZ4" i="3" s="1"/>
  <c r="CA4" i="3" s="1"/>
  <c r="CB4" i="3" s="1"/>
  <c r="CC4" i="3" s="1"/>
  <c r="CD4" i="3" s="1"/>
  <c r="CE4" i="3" s="1"/>
  <c r="CF4" i="3" s="1"/>
  <c r="CG4" i="3" s="1"/>
  <c r="CH4" i="3" s="1"/>
  <c r="CI4" i="3" s="1"/>
  <c r="CJ4" i="3" s="1"/>
  <c r="CK4" i="3" s="1"/>
  <c r="CL4" i="3" s="1"/>
  <c r="CM4" i="3" s="1"/>
  <c r="CN4" i="3" s="1"/>
  <c r="CO4" i="3" s="1"/>
  <c r="CP4" i="3" s="1"/>
  <c r="CQ4" i="3" s="1"/>
  <c r="CR4" i="3" s="1"/>
  <c r="AL16" i="3"/>
  <c r="AM16" i="3" s="1"/>
  <c r="AN16" i="3" s="1"/>
  <c r="AO16" i="3" s="1"/>
  <c r="AP16" i="3" s="1"/>
  <c r="AQ16" i="3" s="1"/>
  <c r="AR16" i="3" s="1"/>
  <c r="AS16" i="3" s="1"/>
  <c r="AT16" i="3" s="1"/>
  <c r="AU16" i="3" s="1"/>
  <c r="AV16" i="3" s="1"/>
  <c r="AW16" i="3" s="1"/>
  <c r="AX16" i="3" s="1"/>
  <c r="AY16" i="3" s="1"/>
  <c r="AZ16" i="3" s="1"/>
  <c r="BA16" i="3" s="1"/>
  <c r="BB16" i="3" s="1"/>
  <c r="BC16" i="3" s="1"/>
  <c r="BD16" i="3" s="1"/>
  <c r="BE16" i="3" s="1"/>
  <c r="BF16" i="3" s="1"/>
  <c r="BG16" i="3" s="1"/>
  <c r="BH16" i="3" s="1"/>
  <c r="BI16" i="3" s="1"/>
  <c r="BJ16" i="3" s="1"/>
  <c r="BK16" i="3" s="1"/>
  <c r="BL16" i="3" s="1"/>
  <c r="BM16" i="3" s="1"/>
  <c r="BN16" i="3" s="1"/>
  <c r="BO16" i="3" s="1"/>
  <c r="BP16" i="3" s="1"/>
  <c r="BQ16" i="3" s="1"/>
  <c r="BR16" i="3" s="1"/>
  <c r="BS16" i="3" s="1"/>
  <c r="BT16" i="3" s="1"/>
  <c r="BU16" i="3" s="1"/>
  <c r="BV16" i="3" s="1"/>
  <c r="BW16" i="3" s="1"/>
  <c r="BX16" i="3" s="1"/>
  <c r="BY16" i="3" s="1"/>
  <c r="BZ16" i="3" s="1"/>
  <c r="CA16" i="3" s="1"/>
  <c r="CB16" i="3" s="1"/>
  <c r="CC16" i="3" s="1"/>
  <c r="CD16" i="3" s="1"/>
  <c r="CE16" i="3" s="1"/>
  <c r="CF16" i="3" s="1"/>
  <c r="CG16" i="3" s="1"/>
  <c r="CH16" i="3" s="1"/>
  <c r="CI16" i="3" s="1"/>
  <c r="CJ16" i="3" s="1"/>
  <c r="CK16" i="3" s="1"/>
  <c r="CL16" i="3" s="1"/>
  <c r="CM16" i="3" s="1"/>
  <c r="CN16" i="3" s="1"/>
  <c r="CO16" i="3" s="1"/>
  <c r="CP16" i="3" s="1"/>
  <c r="CQ16" i="3" s="1"/>
  <c r="CR16" i="3" s="1"/>
  <c r="AL34" i="3"/>
  <c r="AM34" i="3" s="1"/>
  <c r="AN34" i="3" s="1"/>
  <c r="AO34" i="3" s="1"/>
  <c r="AP34" i="3" s="1"/>
  <c r="AQ34" i="3" s="1"/>
  <c r="AR34" i="3" s="1"/>
  <c r="AS34" i="3" s="1"/>
  <c r="AT34" i="3" s="1"/>
  <c r="AU34" i="3" s="1"/>
  <c r="AV34" i="3" s="1"/>
  <c r="AW34" i="3" s="1"/>
  <c r="AX34" i="3" s="1"/>
  <c r="AY34" i="3" s="1"/>
  <c r="AZ34" i="3" s="1"/>
  <c r="BA34" i="3" s="1"/>
  <c r="BB34" i="3" s="1"/>
  <c r="BC34" i="3" s="1"/>
  <c r="BD34" i="3" s="1"/>
  <c r="BE34" i="3" s="1"/>
  <c r="BF34" i="3" s="1"/>
  <c r="BG34" i="3" s="1"/>
  <c r="BH34" i="3" s="1"/>
  <c r="BI34" i="3" s="1"/>
  <c r="BJ34" i="3" s="1"/>
  <c r="BK34" i="3" s="1"/>
  <c r="BL34" i="3" s="1"/>
  <c r="BM34" i="3" s="1"/>
  <c r="BN34" i="3" s="1"/>
  <c r="BO34" i="3" s="1"/>
  <c r="BP34" i="3" s="1"/>
  <c r="BQ34" i="3" s="1"/>
  <c r="BR34" i="3" s="1"/>
  <c r="BS34" i="3" s="1"/>
  <c r="BT34" i="3" s="1"/>
  <c r="BU34" i="3" s="1"/>
  <c r="BV34" i="3" s="1"/>
  <c r="BW34" i="3" s="1"/>
  <c r="BX34" i="3" s="1"/>
  <c r="BY34" i="3" s="1"/>
  <c r="BZ34" i="3" s="1"/>
  <c r="CA34" i="3" s="1"/>
  <c r="CB34" i="3" s="1"/>
  <c r="CC34" i="3" s="1"/>
  <c r="CD34" i="3" s="1"/>
  <c r="CE34" i="3" s="1"/>
  <c r="CF34" i="3" s="1"/>
  <c r="CG34" i="3" s="1"/>
  <c r="CH34" i="3" s="1"/>
  <c r="CI34" i="3" s="1"/>
  <c r="CJ34" i="3" s="1"/>
  <c r="CK34" i="3" s="1"/>
  <c r="CL34" i="3" s="1"/>
  <c r="CM34" i="3" s="1"/>
  <c r="CN34" i="3" s="1"/>
  <c r="CO34" i="3" s="1"/>
  <c r="CP34" i="3" s="1"/>
  <c r="CQ34" i="3" s="1"/>
  <c r="CR34" i="3" s="1"/>
  <c r="AL54" i="3"/>
  <c r="AM54" i="3" s="1"/>
  <c r="AN54" i="3" s="1"/>
  <c r="AO54" i="3" s="1"/>
  <c r="AP54" i="3" s="1"/>
  <c r="AQ54" i="3" s="1"/>
  <c r="AR54" i="3" s="1"/>
  <c r="AS54" i="3" s="1"/>
  <c r="AT54" i="3" s="1"/>
  <c r="AU54" i="3" s="1"/>
  <c r="AV54" i="3" s="1"/>
  <c r="AW54" i="3" s="1"/>
  <c r="AX54" i="3" s="1"/>
  <c r="AY54" i="3" s="1"/>
  <c r="AZ54" i="3" s="1"/>
  <c r="BA54" i="3" s="1"/>
  <c r="BB54" i="3" s="1"/>
  <c r="BC54" i="3" s="1"/>
  <c r="BD54" i="3" s="1"/>
  <c r="BE54" i="3" s="1"/>
  <c r="BF54" i="3" s="1"/>
  <c r="BG54" i="3" s="1"/>
  <c r="BH54" i="3" s="1"/>
  <c r="BI54" i="3" s="1"/>
  <c r="BJ54" i="3" s="1"/>
  <c r="BK54" i="3" s="1"/>
  <c r="BL54" i="3" s="1"/>
  <c r="BM54" i="3" s="1"/>
  <c r="BN54" i="3" s="1"/>
  <c r="BO54" i="3" s="1"/>
  <c r="BP54" i="3" s="1"/>
  <c r="BQ54" i="3" s="1"/>
  <c r="BR54" i="3" s="1"/>
  <c r="BS54" i="3" s="1"/>
  <c r="BT54" i="3" s="1"/>
  <c r="BU54" i="3" s="1"/>
  <c r="BV54" i="3" s="1"/>
  <c r="BW54" i="3" s="1"/>
  <c r="BX54" i="3" s="1"/>
  <c r="BY54" i="3" s="1"/>
  <c r="BZ54" i="3" s="1"/>
  <c r="CA54" i="3" s="1"/>
  <c r="CB54" i="3" s="1"/>
  <c r="CC54" i="3" s="1"/>
  <c r="CD54" i="3" s="1"/>
  <c r="CE54" i="3" s="1"/>
  <c r="CF54" i="3" s="1"/>
  <c r="CG54" i="3" s="1"/>
  <c r="CH54" i="3" s="1"/>
  <c r="CI54" i="3" s="1"/>
  <c r="CJ54" i="3" s="1"/>
  <c r="CK54" i="3" s="1"/>
  <c r="CL54" i="3" s="1"/>
  <c r="CM54" i="3" s="1"/>
  <c r="CN54" i="3" s="1"/>
  <c r="CO54" i="3" s="1"/>
  <c r="CP54" i="3" s="1"/>
  <c r="CQ54" i="3" s="1"/>
  <c r="CR54" i="3" s="1"/>
  <c r="AL70" i="3"/>
  <c r="AM70" i="3" s="1"/>
  <c r="AN70" i="3" s="1"/>
  <c r="AO70" i="3" s="1"/>
  <c r="AP70" i="3" s="1"/>
  <c r="AQ70" i="3" s="1"/>
  <c r="AR70" i="3" s="1"/>
  <c r="AS70" i="3" s="1"/>
  <c r="AT70" i="3" s="1"/>
  <c r="AU70" i="3" s="1"/>
  <c r="AV70" i="3" s="1"/>
  <c r="AW70" i="3" s="1"/>
  <c r="AX70" i="3" s="1"/>
  <c r="AY70" i="3" s="1"/>
  <c r="AZ70" i="3" s="1"/>
  <c r="BA70" i="3" s="1"/>
  <c r="BB70" i="3" s="1"/>
  <c r="BC70" i="3" s="1"/>
  <c r="BD70" i="3" s="1"/>
  <c r="BE70" i="3" s="1"/>
  <c r="BF70" i="3" s="1"/>
  <c r="BG70" i="3" s="1"/>
  <c r="BH70" i="3" s="1"/>
  <c r="BI70" i="3" s="1"/>
  <c r="BJ70" i="3" s="1"/>
  <c r="BK70" i="3" s="1"/>
  <c r="BL70" i="3" s="1"/>
  <c r="BM70" i="3" s="1"/>
  <c r="BN70" i="3" s="1"/>
  <c r="BO70" i="3" s="1"/>
  <c r="BP70" i="3" s="1"/>
  <c r="BQ70" i="3" s="1"/>
  <c r="BR70" i="3" s="1"/>
  <c r="BS70" i="3" s="1"/>
  <c r="BT70" i="3" s="1"/>
  <c r="BU70" i="3" s="1"/>
  <c r="BV70" i="3" s="1"/>
  <c r="BW70" i="3" s="1"/>
  <c r="BX70" i="3" s="1"/>
  <c r="BY70" i="3" s="1"/>
  <c r="BZ70" i="3" s="1"/>
  <c r="CA70" i="3" s="1"/>
  <c r="CB70" i="3" s="1"/>
  <c r="CC70" i="3" s="1"/>
  <c r="CD70" i="3" s="1"/>
  <c r="CE70" i="3" s="1"/>
  <c r="CF70" i="3" s="1"/>
  <c r="CG70" i="3" s="1"/>
  <c r="CH70" i="3" s="1"/>
  <c r="CI70" i="3" s="1"/>
  <c r="CJ70" i="3" s="1"/>
  <c r="CK70" i="3" s="1"/>
  <c r="CL70" i="3" s="1"/>
  <c r="CM70" i="3" s="1"/>
  <c r="CN70" i="3" s="1"/>
  <c r="CO70" i="3" s="1"/>
  <c r="CP70" i="3" s="1"/>
  <c r="CQ70" i="3" s="1"/>
  <c r="CR70" i="3" s="1"/>
  <c r="AL83" i="3"/>
  <c r="AM83" i="3" s="1"/>
  <c r="AN83" i="3" s="1"/>
  <c r="AO83" i="3" s="1"/>
  <c r="AP83" i="3" s="1"/>
  <c r="AQ83" i="3" s="1"/>
  <c r="AR83" i="3" s="1"/>
  <c r="AS83" i="3" s="1"/>
  <c r="AT83" i="3" s="1"/>
  <c r="AU83" i="3" s="1"/>
  <c r="AV83" i="3" s="1"/>
  <c r="AW83" i="3" s="1"/>
  <c r="AX83" i="3" s="1"/>
  <c r="AY83" i="3" s="1"/>
  <c r="AZ83" i="3" s="1"/>
  <c r="BA83" i="3" s="1"/>
  <c r="BB83" i="3" s="1"/>
  <c r="BC83" i="3" s="1"/>
  <c r="BD83" i="3" s="1"/>
  <c r="BE83" i="3" s="1"/>
  <c r="BF83" i="3" s="1"/>
  <c r="BG83" i="3" s="1"/>
  <c r="BH83" i="3" s="1"/>
  <c r="BI83" i="3" s="1"/>
  <c r="BJ83" i="3" s="1"/>
  <c r="BK83" i="3" s="1"/>
  <c r="BL83" i="3" s="1"/>
  <c r="BM83" i="3" s="1"/>
  <c r="BN83" i="3" s="1"/>
  <c r="BO83" i="3" s="1"/>
  <c r="BP83" i="3" s="1"/>
  <c r="BQ83" i="3" s="1"/>
  <c r="BR83" i="3" s="1"/>
  <c r="BS83" i="3" s="1"/>
  <c r="BT83" i="3" s="1"/>
  <c r="BU83" i="3" s="1"/>
  <c r="BV83" i="3" s="1"/>
  <c r="BW83" i="3" s="1"/>
  <c r="BX83" i="3" s="1"/>
  <c r="BY83" i="3" s="1"/>
  <c r="BZ83" i="3" s="1"/>
  <c r="CA83" i="3" s="1"/>
  <c r="CB83" i="3" s="1"/>
  <c r="CC83" i="3" s="1"/>
  <c r="CD83" i="3" s="1"/>
  <c r="CE83" i="3" s="1"/>
  <c r="CF83" i="3" s="1"/>
  <c r="CG83" i="3" s="1"/>
  <c r="CH83" i="3" s="1"/>
  <c r="CI83" i="3" s="1"/>
  <c r="CJ83" i="3" s="1"/>
  <c r="CK83" i="3" s="1"/>
  <c r="CL83" i="3" s="1"/>
  <c r="CM83" i="3" s="1"/>
  <c r="CN83" i="3" s="1"/>
  <c r="CO83" i="3" s="1"/>
  <c r="CP83" i="3" s="1"/>
  <c r="CQ83" i="3" s="1"/>
  <c r="CR83" i="3" s="1"/>
  <c r="AL9" i="3"/>
  <c r="AM9" i="3" s="1"/>
  <c r="AN9" i="3" s="1"/>
  <c r="AO9" i="3" s="1"/>
  <c r="AP9" i="3" s="1"/>
  <c r="AQ9" i="3" s="1"/>
  <c r="AR9" i="3" s="1"/>
  <c r="AS9" i="3" s="1"/>
  <c r="AT9" i="3" s="1"/>
  <c r="AU9" i="3" s="1"/>
  <c r="AV9" i="3" s="1"/>
  <c r="AW9" i="3" s="1"/>
  <c r="AX9" i="3" s="1"/>
  <c r="AY9" i="3" s="1"/>
  <c r="AZ9" i="3" s="1"/>
  <c r="BA9" i="3" s="1"/>
  <c r="BB9" i="3" s="1"/>
  <c r="BC9" i="3" s="1"/>
  <c r="BD9" i="3" s="1"/>
  <c r="BE9" i="3" s="1"/>
  <c r="BF9" i="3" s="1"/>
  <c r="BG9" i="3" s="1"/>
  <c r="BH9" i="3" s="1"/>
  <c r="BI9" i="3" s="1"/>
  <c r="BJ9" i="3" s="1"/>
  <c r="BK9" i="3" s="1"/>
  <c r="BL9" i="3" s="1"/>
  <c r="BM9" i="3" s="1"/>
  <c r="BN9" i="3" s="1"/>
  <c r="BO9" i="3" s="1"/>
  <c r="BP9" i="3" s="1"/>
  <c r="BQ9" i="3" s="1"/>
  <c r="BR9" i="3" s="1"/>
  <c r="BS9" i="3" s="1"/>
  <c r="BT9" i="3" s="1"/>
  <c r="BU9" i="3" s="1"/>
  <c r="BV9" i="3" s="1"/>
  <c r="BW9" i="3" s="1"/>
  <c r="BX9" i="3" s="1"/>
  <c r="BY9" i="3" s="1"/>
  <c r="BZ9" i="3" s="1"/>
  <c r="CA9" i="3" s="1"/>
  <c r="CB9" i="3" s="1"/>
  <c r="CC9" i="3" s="1"/>
  <c r="CD9" i="3" s="1"/>
  <c r="CE9" i="3" s="1"/>
  <c r="CF9" i="3" s="1"/>
  <c r="CG9" i="3" s="1"/>
  <c r="CH9" i="3" s="1"/>
  <c r="CI9" i="3" s="1"/>
  <c r="CJ9" i="3" s="1"/>
  <c r="CK9" i="3" s="1"/>
  <c r="CL9" i="3" s="1"/>
  <c r="CM9" i="3" s="1"/>
  <c r="CN9" i="3" s="1"/>
  <c r="CO9" i="3" s="1"/>
  <c r="CP9" i="3" s="1"/>
  <c r="CQ9" i="3" s="1"/>
  <c r="CR9" i="3" s="1"/>
  <c r="AL32" i="3"/>
  <c r="AM32" i="3" s="1"/>
  <c r="AN32" i="3" s="1"/>
  <c r="AO32" i="3" s="1"/>
  <c r="AP32" i="3" s="1"/>
  <c r="AQ32" i="3" s="1"/>
  <c r="AR32" i="3" s="1"/>
  <c r="AS32" i="3" s="1"/>
  <c r="AT32" i="3" s="1"/>
  <c r="AU32" i="3" s="1"/>
  <c r="AV32" i="3" s="1"/>
  <c r="AW32" i="3" s="1"/>
  <c r="AX32" i="3" s="1"/>
  <c r="AY32" i="3" s="1"/>
  <c r="AZ32" i="3" s="1"/>
  <c r="BA32" i="3" s="1"/>
  <c r="BB32" i="3" s="1"/>
  <c r="BC32" i="3" s="1"/>
  <c r="BD32" i="3" s="1"/>
  <c r="BE32" i="3" s="1"/>
  <c r="BF32" i="3" s="1"/>
  <c r="BG32" i="3" s="1"/>
  <c r="BH32" i="3" s="1"/>
  <c r="BI32" i="3" s="1"/>
  <c r="BJ32" i="3" s="1"/>
  <c r="BK32" i="3" s="1"/>
  <c r="BL32" i="3" s="1"/>
  <c r="BM32" i="3" s="1"/>
  <c r="BN32" i="3" s="1"/>
  <c r="BO32" i="3" s="1"/>
  <c r="BP32" i="3" s="1"/>
  <c r="BQ32" i="3" s="1"/>
  <c r="BR32" i="3" s="1"/>
  <c r="BS32" i="3" s="1"/>
  <c r="BT32" i="3" s="1"/>
  <c r="BU32" i="3" s="1"/>
  <c r="BV32" i="3" s="1"/>
  <c r="BW32" i="3" s="1"/>
  <c r="BX32" i="3" s="1"/>
  <c r="BY32" i="3" s="1"/>
  <c r="BZ32" i="3" s="1"/>
  <c r="CA32" i="3" s="1"/>
  <c r="CB32" i="3" s="1"/>
  <c r="CC32" i="3" s="1"/>
  <c r="CD32" i="3" s="1"/>
  <c r="CE32" i="3" s="1"/>
  <c r="CF32" i="3" s="1"/>
  <c r="CG32" i="3" s="1"/>
  <c r="CH32" i="3" s="1"/>
  <c r="CI32" i="3" s="1"/>
  <c r="CJ32" i="3" s="1"/>
  <c r="CK32" i="3" s="1"/>
  <c r="CL32" i="3" s="1"/>
  <c r="CM32" i="3" s="1"/>
  <c r="CN32" i="3" s="1"/>
  <c r="CO32" i="3" s="1"/>
  <c r="CP32" i="3" s="1"/>
  <c r="CQ32" i="3" s="1"/>
  <c r="CR32" i="3" s="1"/>
  <c r="AL44" i="3"/>
  <c r="AM44" i="3" s="1"/>
  <c r="AN44" i="3" s="1"/>
  <c r="AO44" i="3" s="1"/>
  <c r="AP44" i="3" s="1"/>
  <c r="AQ44" i="3" s="1"/>
  <c r="AR44" i="3" s="1"/>
  <c r="AS44" i="3" s="1"/>
  <c r="AT44" i="3" s="1"/>
  <c r="AU44" i="3" s="1"/>
  <c r="AV44" i="3" s="1"/>
  <c r="AW44" i="3" s="1"/>
  <c r="AX44" i="3" s="1"/>
  <c r="AY44" i="3" s="1"/>
  <c r="AZ44" i="3" s="1"/>
  <c r="BA44" i="3" s="1"/>
  <c r="BB44" i="3" s="1"/>
  <c r="BC44" i="3" s="1"/>
  <c r="BD44" i="3" s="1"/>
  <c r="BE44" i="3" s="1"/>
  <c r="BF44" i="3" s="1"/>
  <c r="BG44" i="3" s="1"/>
  <c r="BH44" i="3" s="1"/>
  <c r="BI44" i="3" s="1"/>
  <c r="BJ44" i="3" s="1"/>
  <c r="BK44" i="3" s="1"/>
  <c r="BL44" i="3" s="1"/>
  <c r="BM44" i="3" s="1"/>
  <c r="BN44" i="3" s="1"/>
  <c r="BO44" i="3" s="1"/>
  <c r="BP44" i="3" s="1"/>
  <c r="BQ44" i="3" s="1"/>
  <c r="BR44" i="3" s="1"/>
  <c r="BS44" i="3" s="1"/>
  <c r="BT44" i="3" s="1"/>
  <c r="BU44" i="3" s="1"/>
  <c r="BV44" i="3" s="1"/>
  <c r="BW44" i="3" s="1"/>
  <c r="BX44" i="3" s="1"/>
  <c r="BY44" i="3" s="1"/>
  <c r="BZ44" i="3" s="1"/>
  <c r="CA44" i="3" s="1"/>
  <c r="CB44" i="3" s="1"/>
  <c r="CC44" i="3" s="1"/>
  <c r="CD44" i="3" s="1"/>
  <c r="CE44" i="3" s="1"/>
  <c r="CF44" i="3" s="1"/>
  <c r="CG44" i="3" s="1"/>
  <c r="CH44" i="3" s="1"/>
  <c r="CI44" i="3" s="1"/>
  <c r="CJ44" i="3" s="1"/>
  <c r="CK44" i="3" s="1"/>
  <c r="CL44" i="3" s="1"/>
  <c r="CM44" i="3" s="1"/>
  <c r="CN44" i="3" s="1"/>
  <c r="CO44" i="3" s="1"/>
  <c r="CP44" i="3" s="1"/>
  <c r="CQ44" i="3" s="1"/>
  <c r="CR44" i="3" s="1"/>
  <c r="AL80" i="3"/>
  <c r="AM80" i="3" s="1"/>
  <c r="AN80" i="3" s="1"/>
  <c r="AO80" i="3" s="1"/>
  <c r="AP80" i="3" s="1"/>
  <c r="AQ80" i="3" s="1"/>
  <c r="AR80" i="3" s="1"/>
  <c r="AS80" i="3" s="1"/>
  <c r="AT80" i="3" s="1"/>
  <c r="AU80" i="3" s="1"/>
  <c r="AV80" i="3" s="1"/>
  <c r="AW80" i="3" s="1"/>
  <c r="AX80" i="3" s="1"/>
  <c r="AY80" i="3" s="1"/>
  <c r="AZ80" i="3" s="1"/>
  <c r="BA80" i="3" s="1"/>
  <c r="BB80" i="3" s="1"/>
  <c r="BC80" i="3" s="1"/>
  <c r="BD80" i="3" s="1"/>
  <c r="BE80" i="3" s="1"/>
  <c r="BF80" i="3" s="1"/>
  <c r="BG80" i="3" s="1"/>
  <c r="BH80" i="3" s="1"/>
  <c r="BI80" i="3" s="1"/>
  <c r="BJ80" i="3" s="1"/>
  <c r="BK80" i="3" s="1"/>
  <c r="BL80" i="3" s="1"/>
  <c r="BM80" i="3" s="1"/>
  <c r="BN80" i="3" s="1"/>
  <c r="BO80" i="3" s="1"/>
  <c r="BP80" i="3" s="1"/>
  <c r="BQ80" i="3" s="1"/>
  <c r="BR80" i="3" s="1"/>
  <c r="BS80" i="3" s="1"/>
  <c r="BT80" i="3" s="1"/>
  <c r="BU80" i="3" s="1"/>
  <c r="BV80" i="3" s="1"/>
  <c r="BW80" i="3" s="1"/>
  <c r="BX80" i="3" s="1"/>
  <c r="BY80" i="3" s="1"/>
  <c r="BZ80" i="3" s="1"/>
  <c r="CA80" i="3" s="1"/>
  <c r="CB80" i="3" s="1"/>
  <c r="CC80" i="3" s="1"/>
  <c r="CD80" i="3" s="1"/>
  <c r="CE80" i="3" s="1"/>
  <c r="CF80" i="3" s="1"/>
  <c r="CG80" i="3" s="1"/>
  <c r="CH80" i="3" s="1"/>
  <c r="CI80" i="3" s="1"/>
  <c r="CJ80" i="3" s="1"/>
  <c r="CK80" i="3" s="1"/>
  <c r="CL80" i="3" s="1"/>
  <c r="CM80" i="3" s="1"/>
  <c r="CN80" i="3" s="1"/>
  <c r="CO80" i="3" s="1"/>
  <c r="CP80" i="3" s="1"/>
  <c r="CQ80" i="3" s="1"/>
  <c r="CR80" i="3" s="1"/>
  <c r="B3" i="3"/>
  <c r="F3" i="3" s="1"/>
  <c r="B36" i="3"/>
  <c r="J36" i="3" s="1"/>
  <c r="B72" i="3"/>
  <c r="D72" i="3" s="1"/>
  <c r="AL10" i="3"/>
  <c r="AM10" i="3" s="1"/>
  <c r="AN10" i="3" s="1"/>
  <c r="AO10" i="3" s="1"/>
  <c r="AP10" i="3" s="1"/>
  <c r="AQ10" i="3" s="1"/>
  <c r="AR10" i="3" s="1"/>
  <c r="AS10" i="3" s="1"/>
  <c r="AT10" i="3" s="1"/>
  <c r="AU10" i="3" s="1"/>
  <c r="AV10" i="3" s="1"/>
  <c r="AW10" i="3" s="1"/>
  <c r="AX10" i="3" s="1"/>
  <c r="AY10" i="3" s="1"/>
  <c r="AZ10" i="3" s="1"/>
  <c r="BA10" i="3" s="1"/>
  <c r="BB10" i="3" s="1"/>
  <c r="BC10" i="3" s="1"/>
  <c r="BD10" i="3" s="1"/>
  <c r="BE10" i="3" s="1"/>
  <c r="BF10" i="3" s="1"/>
  <c r="BG10" i="3" s="1"/>
  <c r="BH10" i="3" s="1"/>
  <c r="BI10" i="3" s="1"/>
  <c r="BJ10" i="3" s="1"/>
  <c r="BK10" i="3" s="1"/>
  <c r="BL10" i="3" s="1"/>
  <c r="BM10" i="3" s="1"/>
  <c r="BN10" i="3" s="1"/>
  <c r="BO10" i="3" s="1"/>
  <c r="BP10" i="3" s="1"/>
  <c r="BQ10" i="3" s="1"/>
  <c r="BR10" i="3" s="1"/>
  <c r="BS10" i="3" s="1"/>
  <c r="BT10" i="3" s="1"/>
  <c r="BU10" i="3" s="1"/>
  <c r="BV10" i="3" s="1"/>
  <c r="BW10" i="3" s="1"/>
  <c r="BX10" i="3" s="1"/>
  <c r="BY10" i="3" s="1"/>
  <c r="BZ10" i="3" s="1"/>
  <c r="CA10" i="3" s="1"/>
  <c r="CB10" i="3" s="1"/>
  <c r="CC10" i="3" s="1"/>
  <c r="CD10" i="3" s="1"/>
  <c r="CE10" i="3" s="1"/>
  <c r="CF10" i="3" s="1"/>
  <c r="CG10" i="3" s="1"/>
  <c r="CH10" i="3" s="1"/>
  <c r="CI10" i="3" s="1"/>
  <c r="CJ10" i="3" s="1"/>
  <c r="CK10" i="3" s="1"/>
  <c r="CL10" i="3" s="1"/>
  <c r="CM10" i="3" s="1"/>
  <c r="CN10" i="3" s="1"/>
  <c r="CO10" i="3" s="1"/>
  <c r="CP10" i="3" s="1"/>
  <c r="CQ10" i="3" s="1"/>
  <c r="CR10" i="3" s="1"/>
  <c r="AL23" i="3"/>
  <c r="AM23" i="3" s="1"/>
  <c r="AN23" i="3" s="1"/>
  <c r="AO23" i="3" s="1"/>
  <c r="AP23" i="3" s="1"/>
  <c r="AQ23" i="3" s="1"/>
  <c r="AR23" i="3" s="1"/>
  <c r="AS23" i="3" s="1"/>
  <c r="AT23" i="3" s="1"/>
  <c r="AU23" i="3" s="1"/>
  <c r="AV23" i="3" s="1"/>
  <c r="AW23" i="3" s="1"/>
  <c r="AX23" i="3" s="1"/>
  <c r="AY23" i="3" s="1"/>
  <c r="AZ23" i="3" s="1"/>
  <c r="BA23" i="3" s="1"/>
  <c r="BB23" i="3" s="1"/>
  <c r="BC23" i="3" s="1"/>
  <c r="BD23" i="3" s="1"/>
  <c r="BE23" i="3" s="1"/>
  <c r="BF23" i="3" s="1"/>
  <c r="BG23" i="3" s="1"/>
  <c r="BH23" i="3" s="1"/>
  <c r="BI23" i="3" s="1"/>
  <c r="BJ23" i="3" s="1"/>
  <c r="BK23" i="3" s="1"/>
  <c r="BL23" i="3" s="1"/>
  <c r="BM23" i="3" s="1"/>
  <c r="BN23" i="3" s="1"/>
  <c r="BO23" i="3" s="1"/>
  <c r="BP23" i="3" s="1"/>
  <c r="BQ23" i="3" s="1"/>
  <c r="BR23" i="3" s="1"/>
  <c r="BS23" i="3" s="1"/>
  <c r="BT23" i="3" s="1"/>
  <c r="BU23" i="3" s="1"/>
  <c r="BV23" i="3" s="1"/>
  <c r="BW23" i="3" s="1"/>
  <c r="BX23" i="3" s="1"/>
  <c r="BY23" i="3" s="1"/>
  <c r="BZ23" i="3" s="1"/>
  <c r="CA23" i="3" s="1"/>
  <c r="CB23" i="3" s="1"/>
  <c r="CC23" i="3" s="1"/>
  <c r="CD23" i="3" s="1"/>
  <c r="CE23" i="3" s="1"/>
  <c r="CF23" i="3" s="1"/>
  <c r="CG23" i="3" s="1"/>
  <c r="CH23" i="3" s="1"/>
  <c r="CI23" i="3" s="1"/>
  <c r="CJ23" i="3" s="1"/>
  <c r="CK23" i="3" s="1"/>
  <c r="CL23" i="3" s="1"/>
  <c r="CM23" i="3" s="1"/>
  <c r="CN23" i="3" s="1"/>
  <c r="CO23" i="3" s="1"/>
  <c r="CP23" i="3" s="1"/>
  <c r="CQ23" i="3" s="1"/>
  <c r="CR23" i="3" s="1"/>
  <c r="AL40" i="3"/>
  <c r="AM40" i="3" s="1"/>
  <c r="AN40" i="3" s="1"/>
  <c r="AO40" i="3" s="1"/>
  <c r="AP40" i="3" s="1"/>
  <c r="AQ40" i="3" s="1"/>
  <c r="AR40" i="3" s="1"/>
  <c r="AS40" i="3" s="1"/>
  <c r="AT40" i="3" s="1"/>
  <c r="AU40" i="3" s="1"/>
  <c r="AV40" i="3" s="1"/>
  <c r="AW40" i="3" s="1"/>
  <c r="AX40" i="3" s="1"/>
  <c r="AY40" i="3" s="1"/>
  <c r="AZ40" i="3" s="1"/>
  <c r="BA40" i="3" s="1"/>
  <c r="BB40" i="3" s="1"/>
  <c r="BC40" i="3" s="1"/>
  <c r="BD40" i="3" s="1"/>
  <c r="BE40" i="3" s="1"/>
  <c r="BF40" i="3" s="1"/>
  <c r="BG40" i="3" s="1"/>
  <c r="BH40" i="3" s="1"/>
  <c r="BI40" i="3" s="1"/>
  <c r="BJ40" i="3" s="1"/>
  <c r="BK40" i="3" s="1"/>
  <c r="BL40" i="3" s="1"/>
  <c r="BM40" i="3" s="1"/>
  <c r="BN40" i="3" s="1"/>
  <c r="BO40" i="3" s="1"/>
  <c r="BP40" i="3" s="1"/>
  <c r="BQ40" i="3" s="1"/>
  <c r="BR40" i="3" s="1"/>
  <c r="BS40" i="3" s="1"/>
  <c r="BT40" i="3" s="1"/>
  <c r="BU40" i="3" s="1"/>
  <c r="BV40" i="3" s="1"/>
  <c r="BW40" i="3" s="1"/>
  <c r="BX40" i="3" s="1"/>
  <c r="BY40" i="3" s="1"/>
  <c r="BZ40" i="3" s="1"/>
  <c r="CA40" i="3" s="1"/>
  <c r="CB40" i="3" s="1"/>
  <c r="CC40" i="3" s="1"/>
  <c r="CD40" i="3" s="1"/>
  <c r="CE40" i="3" s="1"/>
  <c r="CF40" i="3" s="1"/>
  <c r="CG40" i="3" s="1"/>
  <c r="CH40" i="3" s="1"/>
  <c r="CI40" i="3" s="1"/>
  <c r="CJ40" i="3" s="1"/>
  <c r="CK40" i="3" s="1"/>
  <c r="CL40" i="3" s="1"/>
  <c r="CM40" i="3" s="1"/>
  <c r="CN40" i="3" s="1"/>
  <c r="CO40" i="3" s="1"/>
  <c r="CP40" i="3" s="1"/>
  <c r="CQ40" i="3" s="1"/>
  <c r="CR40" i="3" s="1"/>
  <c r="AL60" i="3"/>
  <c r="AM60" i="3" s="1"/>
  <c r="AN60" i="3" s="1"/>
  <c r="AO60" i="3" s="1"/>
  <c r="AP60" i="3" s="1"/>
  <c r="AQ60" i="3" s="1"/>
  <c r="AR60" i="3" s="1"/>
  <c r="AS60" i="3" s="1"/>
  <c r="AT60" i="3" s="1"/>
  <c r="AU60" i="3" s="1"/>
  <c r="AV60" i="3" s="1"/>
  <c r="AW60" i="3" s="1"/>
  <c r="AX60" i="3" s="1"/>
  <c r="AY60" i="3" s="1"/>
  <c r="AZ60" i="3" s="1"/>
  <c r="BA60" i="3" s="1"/>
  <c r="BB60" i="3" s="1"/>
  <c r="BC60" i="3" s="1"/>
  <c r="BD60" i="3" s="1"/>
  <c r="BE60" i="3" s="1"/>
  <c r="BF60" i="3" s="1"/>
  <c r="BG60" i="3" s="1"/>
  <c r="BH60" i="3" s="1"/>
  <c r="BI60" i="3" s="1"/>
  <c r="BJ60" i="3" s="1"/>
  <c r="BK60" i="3" s="1"/>
  <c r="BL60" i="3" s="1"/>
  <c r="BM60" i="3" s="1"/>
  <c r="BN60" i="3" s="1"/>
  <c r="BO60" i="3" s="1"/>
  <c r="BP60" i="3" s="1"/>
  <c r="BQ60" i="3" s="1"/>
  <c r="BR60" i="3" s="1"/>
  <c r="BS60" i="3" s="1"/>
  <c r="BT60" i="3" s="1"/>
  <c r="BU60" i="3" s="1"/>
  <c r="BV60" i="3" s="1"/>
  <c r="BW60" i="3" s="1"/>
  <c r="BX60" i="3" s="1"/>
  <c r="BY60" i="3" s="1"/>
  <c r="BZ60" i="3" s="1"/>
  <c r="CA60" i="3" s="1"/>
  <c r="CB60" i="3" s="1"/>
  <c r="CC60" i="3" s="1"/>
  <c r="CD60" i="3" s="1"/>
  <c r="CE60" i="3" s="1"/>
  <c r="CF60" i="3" s="1"/>
  <c r="CG60" i="3" s="1"/>
  <c r="CH60" i="3" s="1"/>
  <c r="CI60" i="3" s="1"/>
  <c r="CJ60" i="3" s="1"/>
  <c r="CK60" i="3" s="1"/>
  <c r="CL60" i="3" s="1"/>
  <c r="CM60" i="3" s="1"/>
  <c r="CN60" i="3" s="1"/>
  <c r="CO60" i="3" s="1"/>
  <c r="CP60" i="3" s="1"/>
  <c r="CQ60" i="3" s="1"/>
  <c r="CR60" i="3" s="1"/>
  <c r="AL76" i="3"/>
  <c r="AM76" i="3" s="1"/>
  <c r="AN76" i="3" s="1"/>
  <c r="AO76" i="3" s="1"/>
  <c r="AP76" i="3" s="1"/>
  <c r="AQ76" i="3" s="1"/>
  <c r="AR76" i="3" s="1"/>
  <c r="AS76" i="3" s="1"/>
  <c r="AT76" i="3" s="1"/>
  <c r="AU76" i="3" s="1"/>
  <c r="AV76" i="3" s="1"/>
  <c r="AW76" i="3" s="1"/>
  <c r="AX76" i="3" s="1"/>
  <c r="AY76" i="3" s="1"/>
  <c r="AZ76" i="3" s="1"/>
  <c r="BA76" i="3" s="1"/>
  <c r="BB76" i="3" s="1"/>
  <c r="BC76" i="3" s="1"/>
  <c r="BD76" i="3" s="1"/>
  <c r="BE76" i="3" s="1"/>
  <c r="BF76" i="3" s="1"/>
  <c r="BG76" i="3" s="1"/>
  <c r="BH76" i="3" s="1"/>
  <c r="BI76" i="3" s="1"/>
  <c r="BJ76" i="3" s="1"/>
  <c r="BK76" i="3" s="1"/>
  <c r="BL76" i="3" s="1"/>
  <c r="BM76" i="3" s="1"/>
  <c r="BN76" i="3" s="1"/>
  <c r="BO76" i="3" s="1"/>
  <c r="BP76" i="3" s="1"/>
  <c r="BQ76" i="3" s="1"/>
  <c r="BR76" i="3" s="1"/>
  <c r="BS76" i="3" s="1"/>
  <c r="BT76" i="3" s="1"/>
  <c r="BU76" i="3" s="1"/>
  <c r="BV76" i="3" s="1"/>
  <c r="BW76" i="3" s="1"/>
  <c r="BX76" i="3" s="1"/>
  <c r="BY76" i="3" s="1"/>
  <c r="BZ76" i="3" s="1"/>
  <c r="CA76" i="3" s="1"/>
  <c r="CB76" i="3" s="1"/>
  <c r="CC76" i="3" s="1"/>
  <c r="CD76" i="3" s="1"/>
  <c r="CE76" i="3" s="1"/>
  <c r="CF76" i="3" s="1"/>
  <c r="CG76" i="3" s="1"/>
  <c r="CH76" i="3" s="1"/>
  <c r="CI76" i="3" s="1"/>
  <c r="CJ76" i="3" s="1"/>
  <c r="CK76" i="3" s="1"/>
  <c r="CL76" i="3" s="1"/>
  <c r="CM76" i="3" s="1"/>
  <c r="CN76" i="3" s="1"/>
  <c r="CO76" i="3" s="1"/>
  <c r="CP76" i="3" s="1"/>
  <c r="CQ76" i="3" s="1"/>
  <c r="CR76" i="3" s="1"/>
  <c r="AL89" i="3"/>
  <c r="AM89" i="3" s="1"/>
  <c r="AN89" i="3" s="1"/>
  <c r="AO89" i="3" s="1"/>
  <c r="AP89" i="3" s="1"/>
  <c r="AQ89" i="3" s="1"/>
  <c r="AR89" i="3" s="1"/>
  <c r="AS89" i="3" s="1"/>
  <c r="AT89" i="3" s="1"/>
  <c r="AU89" i="3" s="1"/>
  <c r="AV89" i="3" s="1"/>
  <c r="AW89" i="3" s="1"/>
  <c r="AX89" i="3" s="1"/>
  <c r="AY89" i="3" s="1"/>
  <c r="AZ89" i="3" s="1"/>
  <c r="BA89" i="3" s="1"/>
  <c r="BB89" i="3" s="1"/>
  <c r="BC89" i="3" s="1"/>
  <c r="BD89" i="3" s="1"/>
  <c r="BE89" i="3" s="1"/>
  <c r="BF89" i="3" s="1"/>
  <c r="BG89" i="3" s="1"/>
  <c r="BH89" i="3" s="1"/>
  <c r="BI89" i="3" s="1"/>
  <c r="BJ89" i="3" s="1"/>
  <c r="BK89" i="3" s="1"/>
  <c r="BL89" i="3" s="1"/>
  <c r="BM89" i="3" s="1"/>
  <c r="BN89" i="3" s="1"/>
  <c r="BO89" i="3" s="1"/>
  <c r="BP89" i="3" s="1"/>
  <c r="BQ89" i="3" s="1"/>
  <c r="BR89" i="3" s="1"/>
  <c r="BS89" i="3" s="1"/>
  <c r="BT89" i="3" s="1"/>
  <c r="BU89" i="3" s="1"/>
  <c r="BV89" i="3" s="1"/>
  <c r="BW89" i="3" s="1"/>
  <c r="BX89" i="3" s="1"/>
  <c r="BY89" i="3" s="1"/>
  <c r="BZ89" i="3" s="1"/>
  <c r="CA89" i="3" s="1"/>
  <c r="CB89" i="3" s="1"/>
  <c r="CC89" i="3" s="1"/>
  <c r="CD89" i="3" s="1"/>
  <c r="CE89" i="3" s="1"/>
  <c r="CF89" i="3" s="1"/>
  <c r="CG89" i="3" s="1"/>
  <c r="CH89" i="3" s="1"/>
  <c r="CI89" i="3" s="1"/>
  <c r="CJ89" i="3" s="1"/>
  <c r="CK89" i="3" s="1"/>
  <c r="CL89" i="3" s="1"/>
  <c r="CM89" i="3" s="1"/>
  <c r="CN89" i="3" s="1"/>
  <c r="CO89" i="3" s="1"/>
  <c r="CP89" i="3" s="1"/>
  <c r="CQ89" i="3" s="1"/>
  <c r="CR89" i="3" s="1"/>
  <c r="AL21" i="3"/>
  <c r="AM21" i="3" s="1"/>
  <c r="AN21" i="3" s="1"/>
  <c r="AO21" i="3" s="1"/>
  <c r="AP21" i="3" s="1"/>
  <c r="AQ21" i="3" s="1"/>
  <c r="AR21" i="3" s="1"/>
  <c r="AS21" i="3" s="1"/>
  <c r="AT21" i="3" s="1"/>
  <c r="AU21" i="3" s="1"/>
  <c r="AV21" i="3" s="1"/>
  <c r="AW21" i="3" s="1"/>
  <c r="AX21" i="3" s="1"/>
  <c r="AY21" i="3" s="1"/>
  <c r="AZ21" i="3" s="1"/>
  <c r="BA21" i="3" s="1"/>
  <c r="BB21" i="3" s="1"/>
  <c r="BC21" i="3" s="1"/>
  <c r="BD21" i="3" s="1"/>
  <c r="BE21" i="3" s="1"/>
  <c r="BF21" i="3" s="1"/>
  <c r="BG21" i="3" s="1"/>
  <c r="BH21" i="3" s="1"/>
  <c r="BI21" i="3" s="1"/>
  <c r="BJ21" i="3" s="1"/>
  <c r="BK21" i="3" s="1"/>
  <c r="BL21" i="3" s="1"/>
  <c r="BM21" i="3" s="1"/>
  <c r="BN21" i="3" s="1"/>
  <c r="BO21" i="3" s="1"/>
  <c r="BP21" i="3" s="1"/>
  <c r="BQ21" i="3" s="1"/>
  <c r="BR21" i="3" s="1"/>
  <c r="BS21" i="3" s="1"/>
  <c r="BT21" i="3" s="1"/>
  <c r="BU21" i="3" s="1"/>
  <c r="BV21" i="3" s="1"/>
  <c r="BW21" i="3" s="1"/>
  <c r="BX21" i="3" s="1"/>
  <c r="BY21" i="3" s="1"/>
  <c r="BZ21" i="3" s="1"/>
  <c r="CA21" i="3" s="1"/>
  <c r="CB21" i="3" s="1"/>
  <c r="CC21" i="3" s="1"/>
  <c r="CD21" i="3" s="1"/>
  <c r="CE21" i="3" s="1"/>
  <c r="CF21" i="3" s="1"/>
  <c r="CG21" i="3" s="1"/>
  <c r="CH21" i="3" s="1"/>
  <c r="CI21" i="3" s="1"/>
  <c r="CJ21" i="3" s="1"/>
  <c r="CK21" i="3" s="1"/>
  <c r="CL21" i="3" s="1"/>
  <c r="CM21" i="3" s="1"/>
  <c r="CN21" i="3" s="1"/>
  <c r="CO21" i="3" s="1"/>
  <c r="CP21" i="3" s="1"/>
  <c r="CQ21" i="3" s="1"/>
  <c r="CR21" i="3" s="1"/>
  <c r="AL26" i="3"/>
  <c r="AM26" i="3" s="1"/>
  <c r="AN26" i="3" s="1"/>
  <c r="AO26" i="3" s="1"/>
  <c r="AP26" i="3" s="1"/>
  <c r="AQ26" i="3" s="1"/>
  <c r="AR26" i="3" s="1"/>
  <c r="AS26" i="3" s="1"/>
  <c r="AT26" i="3" s="1"/>
  <c r="AU26" i="3" s="1"/>
  <c r="AV26" i="3" s="1"/>
  <c r="AW26" i="3" s="1"/>
  <c r="AX26" i="3" s="1"/>
  <c r="AY26" i="3" s="1"/>
  <c r="AZ26" i="3" s="1"/>
  <c r="BA26" i="3" s="1"/>
  <c r="BB26" i="3" s="1"/>
  <c r="BC26" i="3" s="1"/>
  <c r="BD26" i="3" s="1"/>
  <c r="BE26" i="3" s="1"/>
  <c r="BF26" i="3" s="1"/>
  <c r="BG26" i="3" s="1"/>
  <c r="BH26" i="3" s="1"/>
  <c r="BI26" i="3" s="1"/>
  <c r="BJ26" i="3" s="1"/>
  <c r="BK26" i="3" s="1"/>
  <c r="BL26" i="3" s="1"/>
  <c r="BM26" i="3" s="1"/>
  <c r="BN26" i="3" s="1"/>
  <c r="BO26" i="3" s="1"/>
  <c r="BP26" i="3" s="1"/>
  <c r="BQ26" i="3" s="1"/>
  <c r="BR26" i="3" s="1"/>
  <c r="BS26" i="3" s="1"/>
  <c r="BT26" i="3" s="1"/>
  <c r="BU26" i="3" s="1"/>
  <c r="BV26" i="3" s="1"/>
  <c r="BW26" i="3" s="1"/>
  <c r="BX26" i="3" s="1"/>
  <c r="BY26" i="3" s="1"/>
  <c r="BZ26" i="3" s="1"/>
  <c r="CA26" i="3" s="1"/>
  <c r="CB26" i="3" s="1"/>
  <c r="CC26" i="3" s="1"/>
  <c r="CD26" i="3" s="1"/>
  <c r="CE26" i="3" s="1"/>
  <c r="CF26" i="3" s="1"/>
  <c r="CG26" i="3" s="1"/>
  <c r="CH26" i="3" s="1"/>
  <c r="CI26" i="3" s="1"/>
  <c r="CJ26" i="3" s="1"/>
  <c r="CK26" i="3" s="1"/>
  <c r="CL26" i="3" s="1"/>
  <c r="CM26" i="3" s="1"/>
  <c r="CN26" i="3" s="1"/>
  <c r="CO26" i="3" s="1"/>
  <c r="CP26" i="3" s="1"/>
  <c r="CQ26" i="3" s="1"/>
  <c r="CR26" i="3" s="1"/>
  <c r="AL39" i="3"/>
  <c r="AM39" i="3" s="1"/>
  <c r="AN39" i="3" s="1"/>
  <c r="AO39" i="3" s="1"/>
  <c r="AP39" i="3" s="1"/>
  <c r="AQ39" i="3" s="1"/>
  <c r="AR39" i="3" s="1"/>
  <c r="AS39" i="3" s="1"/>
  <c r="AT39" i="3" s="1"/>
  <c r="AU39" i="3" s="1"/>
  <c r="AV39" i="3" s="1"/>
  <c r="AW39" i="3" s="1"/>
  <c r="AX39" i="3" s="1"/>
  <c r="AY39" i="3" s="1"/>
  <c r="AZ39" i="3" s="1"/>
  <c r="BA39" i="3" s="1"/>
  <c r="BB39" i="3" s="1"/>
  <c r="BC39" i="3" s="1"/>
  <c r="BD39" i="3" s="1"/>
  <c r="BE39" i="3" s="1"/>
  <c r="BF39" i="3" s="1"/>
  <c r="BG39" i="3" s="1"/>
  <c r="BH39" i="3" s="1"/>
  <c r="BI39" i="3" s="1"/>
  <c r="BJ39" i="3" s="1"/>
  <c r="BK39" i="3" s="1"/>
  <c r="BL39" i="3" s="1"/>
  <c r="BM39" i="3" s="1"/>
  <c r="BN39" i="3" s="1"/>
  <c r="BO39" i="3" s="1"/>
  <c r="BP39" i="3" s="1"/>
  <c r="BQ39" i="3" s="1"/>
  <c r="BR39" i="3" s="1"/>
  <c r="BS39" i="3" s="1"/>
  <c r="BT39" i="3" s="1"/>
  <c r="BU39" i="3" s="1"/>
  <c r="BV39" i="3" s="1"/>
  <c r="BW39" i="3" s="1"/>
  <c r="BX39" i="3" s="1"/>
  <c r="BY39" i="3" s="1"/>
  <c r="BZ39" i="3" s="1"/>
  <c r="CA39" i="3" s="1"/>
  <c r="CB39" i="3" s="1"/>
  <c r="CC39" i="3" s="1"/>
  <c r="CD39" i="3" s="1"/>
  <c r="CE39" i="3" s="1"/>
  <c r="CF39" i="3" s="1"/>
  <c r="CG39" i="3" s="1"/>
  <c r="CH39" i="3" s="1"/>
  <c r="CI39" i="3" s="1"/>
  <c r="CJ39" i="3" s="1"/>
  <c r="CK39" i="3" s="1"/>
  <c r="CL39" i="3" s="1"/>
  <c r="CM39" i="3" s="1"/>
  <c r="CN39" i="3" s="1"/>
  <c r="CO39" i="3" s="1"/>
  <c r="CP39" i="3" s="1"/>
  <c r="CQ39" i="3" s="1"/>
  <c r="CR39" i="3" s="1"/>
  <c r="AL55" i="3"/>
  <c r="AM55" i="3" s="1"/>
  <c r="AN55" i="3" s="1"/>
  <c r="AO55" i="3" s="1"/>
  <c r="AP55" i="3" s="1"/>
  <c r="AQ55" i="3" s="1"/>
  <c r="AR55" i="3" s="1"/>
  <c r="AS55" i="3" s="1"/>
  <c r="AT55" i="3" s="1"/>
  <c r="AU55" i="3" s="1"/>
  <c r="AV55" i="3" s="1"/>
  <c r="AW55" i="3" s="1"/>
  <c r="AX55" i="3" s="1"/>
  <c r="AY55" i="3" s="1"/>
  <c r="AZ55" i="3" s="1"/>
  <c r="BA55" i="3" s="1"/>
  <c r="BB55" i="3" s="1"/>
  <c r="BC55" i="3" s="1"/>
  <c r="BD55" i="3" s="1"/>
  <c r="BE55" i="3" s="1"/>
  <c r="BF55" i="3" s="1"/>
  <c r="BG55" i="3" s="1"/>
  <c r="BH55" i="3" s="1"/>
  <c r="BI55" i="3" s="1"/>
  <c r="BJ55" i="3" s="1"/>
  <c r="BK55" i="3" s="1"/>
  <c r="BL55" i="3" s="1"/>
  <c r="BM55" i="3" s="1"/>
  <c r="BN55" i="3" s="1"/>
  <c r="BO55" i="3" s="1"/>
  <c r="BP55" i="3" s="1"/>
  <c r="BQ55" i="3" s="1"/>
  <c r="BR55" i="3" s="1"/>
  <c r="BS55" i="3" s="1"/>
  <c r="BT55" i="3" s="1"/>
  <c r="BU55" i="3" s="1"/>
  <c r="BV55" i="3" s="1"/>
  <c r="BW55" i="3" s="1"/>
  <c r="BX55" i="3" s="1"/>
  <c r="BY55" i="3" s="1"/>
  <c r="BZ55" i="3" s="1"/>
  <c r="CA55" i="3" s="1"/>
  <c r="CB55" i="3" s="1"/>
  <c r="CC55" i="3" s="1"/>
  <c r="CD55" i="3" s="1"/>
  <c r="CE55" i="3" s="1"/>
  <c r="CF55" i="3" s="1"/>
  <c r="CG55" i="3" s="1"/>
  <c r="CH55" i="3" s="1"/>
  <c r="CI55" i="3" s="1"/>
  <c r="CJ55" i="3" s="1"/>
  <c r="CK55" i="3" s="1"/>
  <c r="CL55" i="3" s="1"/>
  <c r="CM55" i="3" s="1"/>
  <c r="CN55" i="3" s="1"/>
  <c r="CO55" i="3" s="1"/>
  <c r="CP55" i="3" s="1"/>
  <c r="CQ55" i="3" s="1"/>
  <c r="CR55" i="3" s="1"/>
  <c r="AL61" i="3"/>
  <c r="AM61" i="3" s="1"/>
  <c r="AN61" i="3" s="1"/>
  <c r="AO61" i="3" s="1"/>
  <c r="AP61" i="3" s="1"/>
  <c r="AQ61" i="3" s="1"/>
  <c r="AR61" i="3" s="1"/>
  <c r="AS61" i="3" s="1"/>
  <c r="AT61" i="3" s="1"/>
  <c r="AU61" i="3" s="1"/>
  <c r="AV61" i="3" s="1"/>
  <c r="AW61" i="3" s="1"/>
  <c r="AX61" i="3" s="1"/>
  <c r="AY61" i="3" s="1"/>
  <c r="AZ61" i="3" s="1"/>
  <c r="BA61" i="3" s="1"/>
  <c r="BB61" i="3" s="1"/>
  <c r="BC61" i="3" s="1"/>
  <c r="BD61" i="3" s="1"/>
  <c r="BE61" i="3" s="1"/>
  <c r="BF61" i="3" s="1"/>
  <c r="BG61" i="3" s="1"/>
  <c r="BH61" i="3" s="1"/>
  <c r="BI61" i="3" s="1"/>
  <c r="BJ61" i="3" s="1"/>
  <c r="BK61" i="3" s="1"/>
  <c r="BL61" i="3" s="1"/>
  <c r="BM61" i="3" s="1"/>
  <c r="BN61" i="3" s="1"/>
  <c r="BO61" i="3" s="1"/>
  <c r="BP61" i="3" s="1"/>
  <c r="BQ61" i="3" s="1"/>
  <c r="BR61" i="3" s="1"/>
  <c r="BS61" i="3" s="1"/>
  <c r="BT61" i="3" s="1"/>
  <c r="BU61" i="3" s="1"/>
  <c r="BV61" i="3" s="1"/>
  <c r="BW61" i="3" s="1"/>
  <c r="BX61" i="3" s="1"/>
  <c r="BY61" i="3" s="1"/>
  <c r="BZ61" i="3" s="1"/>
  <c r="CA61" i="3" s="1"/>
  <c r="CB61" i="3" s="1"/>
  <c r="CC61" i="3" s="1"/>
  <c r="CD61" i="3" s="1"/>
  <c r="CE61" i="3" s="1"/>
  <c r="CF61" i="3" s="1"/>
  <c r="CG61" i="3" s="1"/>
  <c r="CH61" i="3" s="1"/>
  <c r="CI61" i="3" s="1"/>
  <c r="CJ61" i="3" s="1"/>
  <c r="CK61" i="3" s="1"/>
  <c r="CL61" i="3" s="1"/>
  <c r="CM61" i="3" s="1"/>
  <c r="CN61" i="3" s="1"/>
  <c r="CO61" i="3" s="1"/>
  <c r="CP61" i="3" s="1"/>
  <c r="CQ61" i="3" s="1"/>
  <c r="CR61" i="3" s="1"/>
  <c r="AL86" i="3"/>
  <c r="AM86" i="3" s="1"/>
  <c r="AN86" i="3" s="1"/>
  <c r="AO86" i="3" s="1"/>
  <c r="AP86" i="3" s="1"/>
  <c r="AQ86" i="3" s="1"/>
  <c r="AR86" i="3" s="1"/>
  <c r="AS86" i="3" s="1"/>
  <c r="AT86" i="3" s="1"/>
  <c r="AU86" i="3" s="1"/>
  <c r="AV86" i="3" s="1"/>
  <c r="AW86" i="3" s="1"/>
  <c r="AX86" i="3" s="1"/>
  <c r="AY86" i="3" s="1"/>
  <c r="AZ86" i="3" s="1"/>
  <c r="BA86" i="3" s="1"/>
  <c r="BB86" i="3" s="1"/>
  <c r="BC86" i="3" s="1"/>
  <c r="BD86" i="3" s="1"/>
  <c r="BE86" i="3" s="1"/>
  <c r="BF86" i="3" s="1"/>
  <c r="BG86" i="3" s="1"/>
  <c r="BH86" i="3" s="1"/>
  <c r="BI86" i="3" s="1"/>
  <c r="BJ86" i="3" s="1"/>
  <c r="BK86" i="3" s="1"/>
  <c r="BL86" i="3" s="1"/>
  <c r="BM86" i="3" s="1"/>
  <c r="BN86" i="3" s="1"/>
  <c r="BO86" i="3" s="1"/>
  <c r="BP86" i="3" s="1"/>
  <c r="BQ86" i="3" s="1"/>
  <c r="BR86" i="3" s="1"/>
  <c r="BS86" i="3" s="1"/>
  <c r="BT86" i="3" s="1"/>
  <c r="BU86" i="3" s="1"/>
  <c r="BV86" i="3" s="1"/>
  <c r="BW86" i="3" s="1"/>
  <c r="BX86" i="3" s="1"/>
  <c r="BY86" i="3" s="1"/>
  <c r="BZ86" i="3" s="1"/>
  <c r="CA86" i="3" s="1"/>
  <c r="CB86" i="3" s="1"/>
  <c r="CC86" i="3" s="1"/>
  <c r="CD86" i="3" s="1"/>
  <c r="CE86" i="3" s="1"/>
  <c r="CF86" i="3" s="1"/>
  <c r="CG86" i="3" s="1"/>
  <c r="CH86" i="3" s="1"/>
  <c r="CI86" i="3" s="1"/>
  <c r="CJ86" i="3" s="1"/>
  <c r="CK86" i="3" s="1"/>
  <c r="CL86" i="3" s="1"/>
  <c r="CM86" i="3" s="1"/>
  <c r="CN86" i="3" s="1"/>
  <c r="CO86" i="3" s="1"/>
  <c r="CP86" i="3" s="1"/>
  <c r="CQ86" i="3" s="1"/>
  <c r="CR86" i="3" s="1"/>
  <c r="AL87" i="3"/>
  <c r="AM87" i="3" s="1"/>
  <c r="AN87" i="3" s="1"/>
  <c r="AO87" i="3" s="1"/>
  <c r="AP87" i="3" s="1"/>
  <c r="AQ87" i="3" s="1"/>
  <c r="AR87" i="3" s="1"/>
  <c r="AS87" i="3" s="1"/>
  <c r="AT87" i="3" s="1"/>
  <c r="AU87" i="3" s="1"/>
  <c r="AV87" i="3" s="1"/>
  <c r="AW87" i="3" s="1"/>
  <c r="AX87" i="3" s="1"/>
  <c r="AY87" i="3" s="1"/>
  <c r="AZ87" i="3" s="1"/>
  <c r="BA87" i="3" s="1"/>
  <c r="BB87" i="3" s="1"/>
  <c r="BC87" i="3" s="1"/>
  <c r="BD87" i="3" s="1"/>
  <c r="BE87" i="3" s="1"/>
  <c r="BF87" i="3" s="1"/>
  <c r="BG87" i="3" s="1"/>
  <c r="BH87" i="3" s="1"/>
  <c r="BI87" i="3" s="1"/>
  <c r="BJ87" i="3" s="1"/>
  <c r="BK87" i="3" s="1"/>
  <c r="BL87" i="3" s="1"/>
  <c r="BM87" i="3" s="1"/>
  <c r="BN87" i="3" s="1"/>
  <c r="BO87" i="3" s="1"/>
  <c r="BP87" i="3" s="1"/>
  <c r="BQ87" i="3" s="1"/>
  <c r="BR87" i="3" s="1"/>
  <c r="BS87" i="3" s="1"/>
  <c r="BT87" i="3" s="1"/>
  <c r="BU87" i="3" s="1"/>
  <c r="BV87" i="3" s="1"/>
  <c r="BW87" i="3" s="1"/>
  <c r="BX87" i="3" s="1"/>
  <c r="BY87" i="3" s="1"/>
  <c r="BZ87" i="3" s="1"/>
  <c r="CA87" i="3" s="1"/>
  <c r="CB87" i="3" s="1"/>
  <c r="CC87" i="3" s="1"/>
  <c r="CD87" i="3" s="1"/>
  <c r="CE87" i="3" s="1"/>
  <c r="CF87" i="3" s="1"/>
  <c r="CG87" i="3" s="1"/>
  <c r="CH87" i="3" s="1"/>
  <c r="CI87" i="3" s="1"/>
  <c r="CJ87" i="3" s="1"/>
  <c r="CK87" i="3" s="1"/>
  <c r="CL87" i="3" s="1"/>
  <c r="CM87" i="3" s="1"/>
  <c r="CN87" i="3" s="1"/>
  <c r="CO87" i="3" s="1"/>
  <c r="CP87" i="3" s="1"/>
  <c r="CQ87" i="3" s="1"/>
  <c r="CR87" i="3" s="1"/>
  <c r="C90" i="3"/>
  <c r="D90" i="3"/>
  <c r="G90" i="3"/>
  <c r="E90" i="3"/>
  <c r="J90" i="3"/>
  <c r="F90" i="3"/>
  <c r="I90" i="3"/>
  <c r="H90" i="3"/>
  <c r="B14" i="3"/>
  <c r="B27" i="3"/>
  <c r="B38" i="3"/>
  <c r="B52" i="3"/>
  <c r="B63" i="3"/>
  <c r="B74" i="3"/>
  <c r="B87" i="3"/>
  <c r="B5" i="3"/>
  <c r="B17" i="3"/>
  <c r="B28" i="3"/>
  <c r="B41" i="3"/>
  <c r="B51" i="3"/>
  <c r="B64" i="3"/>
  <c r="B77" i="3"/>
  <c r="AL77" i="3"/>
  <c r="AM77" i="3" s="1"/>
  <c r="AN77" i="3" s="1"/>
  <c r="AO77" i="3" s="1"/>
  <c r="AP77" i="3" s="1"/>
  <c r="AQ77" i="3" s="1"/>
  <c r="AR77" i="3" s="1"/>
  <c r="AS77" i="3" s="1"/>
  <c r="AT77" i="3" s="1"/>
  <c r="AU77" i="3" s="1"/>
  <c r="AV77" i="3" s="1"/>
  <c r="AW77" i="3" s="1"/>
  <c r="AX77" i="3" s="1"/>
  <c r="AY77" i="3" s="1"/>
  <c r="AZ77" i="3" s="1"/>
  <c r="BA77" i="3" s="1"/>
  <c r="BB77" i="3" s="1"/>
  <c r="BC77" i="3" s="1"/>
  <c r="BD77" i="3" s="1"/>
  <c r="BE77" i="3" s="1"/>
  <c r="BF77" i="3" s="1"/>
  <c r="BG77" i="3" s="1"/>
  <c r="BH77" i="3" s="1"/>
  <c r="BI77" i="3" s="1"/>
  <c r="BJ77" i="3" s="1"/>
  <c r="BK77" i="3" s="1"/>
  <c r="BL77" i="3" s="1"/>
  <c r="BM77" i="3" s="1"/>
  <c r="BN77" i="3" s="1"/>
  <c r="BO77" i="3" s="1"/>
  <c r="BP77" i="3" s="1"/>
  <c r="BQ77" i="3" s="1"/>
  <c r="BR77" i="3" s="1"/>
  <c r="BS77" i="3" s="1"/>
  <c r="BT77" i="3" s="1"/>
  <c r="BU77" i="3" s="1"/>
  <c r="BV77" i="3" s="1"/>
  <c r="BW77" i="3" s="1"/>
  <c r="BX77" i="3" s="1"/>
  <c r="BY77" i="3" s="1"/>
  <c r="BZ77" i="3" s="1"/>
  <c r="CA77" i="3" s="1"/>
  <c r="CB77" i="3" s="1"/>
  <c r="CC77" i="3" s="1"/>
  <c r="CD77" i="3" s="1"/>
  <c r="CE77" i="3" s="1"/>
  <c r="CF77" i="3" s="1"/>
  <c r="CG77" i="3" s="1"/>
  <c r="CH77" i="3" s="1"/>
  <c r="CI77" i="3" s="1"/>
  <c r="CJ77" i="3" s="1"/>
  <c r="CK77" i="3" s="1"/>
  <c r="CL77" i="3" s="1"/>
  <c r="CM77" i="3" s="1"/>
  <c r="CN77" i="3" s="1"/>
  <c r="CO77" i="3" s="1"/>
  <c r="CP77" i="3" s="1"/>
  <c r="CQ77" i="3" s="1"/>
  <c r="CR77" i="3" s="1"/>
  <c r="I49" i="3"/>
  <c r="B29" i="3"/>
  <c r="B40" i="3"/>
  <c r="B54" i="3"/>
  <c r="B65" i="3"/>
  <c r="B76" i="3"/>
  <c r="B89" i="3"/>
  <c r="B7" i="3"/>
  <c r="B19" i="3"/>
  <c r="B30" i="3"/>
  <c r="B42" i="3"/>
  <c r="B53" i="3"/>
  <c r="B66" i="3"/>
  <c r="B79" i="3"/>
  <c r="B4" i="3"/>
  <c r="B31" i="3"/>
  <c r="B67" i="3"/>
  <c r="B9" i="3"/>
  <c r="B21" i="3"/>
  <c r="B32" i="3"/>
  <c r="B44" i="3"/>
  <c r="B55" i="3"/>
  <c r="B68" i="3"/>
  <c r="B80" i="3"/>
  <c r="G50" i="3"/>
  <c r="F50" i="3"/>
  <c r="C61" i="3"/>
  <c r="B6" i="3"/>
  <c r="B43" i="3"/>
  <c r="B78" i="3"/>
  <c r="AL3" i="3"/>
  <c r="AM3" i="3" s="1"/>
  <c r="AN3" i="3" s="1"/>
  <c r="AO3" i="3" s="1"/>
  <c r="AP3" i="3" s="1"/>
  <c r="AQ3" i="3" s="1"/>
  <c r="AR3" i="3" s="1"/>
  <c r="AS3" i="3" s="1"/>
  <c r="AT3" i="3" s="1"/>
  <c r="AU3" i="3" s="1"/>
  <c r="AV3" i="3" s="1"/>
  <c r="AW3" i="3" s="1"/>
  <c r="AX3" i="3" s="1"/>
  <c r="AY3" i="3" s="1"/>
  <c r="AZ3" i="3" s="1"/>
  <c r="BA3" i="3" s="1"/>
  <c r="BB3" i="3" s="1"/>
  <c r="BC3" i="3" s="1"/>
  <c r="BD3" i="3" s="1"/>
  <c r="BE3" i="3" s="1"/>
  <c r="BF3" i="3" s="1"/>
  <c r="BG3" i="3" s="1"/>
  <c r="BH3" i="3" s="1"/>
  <c r="BI3" i="3" s="1"/>
  <c r="BJ3" i="3" s="1"/>
  <c r="BK3" i="3" s="1"/>
  <c r="BL3" i="3" s="1"/>
  <c r="BM3" i="3" s="1"/>
  <c r="BN3" i="3" s="1"/>
  <c r="BO3" i="3" s="1"/>
  <c r="BP3" i="3" s="1"/>
  <c r="BQ3" i="3" s="1"/>
  <c r="BR3" i="3" s="1"/>
  <c r="BS3" i="3" s="1"/>
  <c r="BT3" i="3" s="1"/>
  <c r="BU3" i="3" s="1"/>
  <c r="BV3" i="3" s="1"/>
  <c r="BW3" i="3" s="1"/>
  <c r="BX3" i="3" s="1"/>
  <c r="BY3" i="3" s="1"/>
  <c r="BZ3" i="3" s="1"/>
  <c r="CA3" i="3" s="1"/>
  <c r="CB3" i="3" s="1"/>
  <c r="CC3" i="3" s="1"/>
  <c r="CD3" i="3" s="1"/>
  <c r="CE3" i="3" s="1"/>
  <c r="CF3" i="3" s="1"/>
  <c r="CG3" i="3" s="1"/>
  <c r="CH3" i="3" s="1"/>
  <c r="CI3" i="3" s="1"/>
  <c r="CJ3" i="3" s="1"/>
  <c r="CK3" i="3" s="1"/>
  <c r="CL3" i="3" s="1"/>
  <c r="CM3" i="3" s="1"/>
  <c r="CN3" i="3" s="1"/>
  <c r="CO3" i="3" s="1"/>
  <c r="CP3" i="3" s="1"/>
  <c r="CQ3" i="3" s="1"/>
  <c r="CR3" i="3" s="1"/>
  <c r="H33" i="3"/>
  <c r="J33" i="3"/>
  <c r="J81" i="3"/>
  <c r="B88" i="3"/>
  <c r="AK88" i="3" s="1"/>
  <c r="E11" i="3"/>
  <c r="B22" i="3"/>
  <c r="AF22" i="3" s="1"/>
  <c r="B35" i="3"/>
  <c r="M35" i="3" s="1"/>
  <c r="B46" i="3"/>
  <c r="B57" i="3"/>
  <c r="AE57" i="3" s="1"/>
  <c r="B71" i="3"/>
  <c r="AA71" i="3" s="1"/>
  <c r="B82" i="3"/>
  <c r="R82" i="3" s="1"/>
  <c r="I26" i="3"/>
  <c r="F26" i="3"/>
  <c r="J26" i="3"/>
  <c r="E26" i="3"/>
  <c r="D26" i="3"/>
  <c r="H26" i="3"/>
  <c r="B16" i="3"/>
  <c r="B18" i="3"/>
  <c r="B56" i="3"/>
  <c r="J8" i="3"/>
  <c r="F8" i="3"/>
  <c r="C8" i="3"/>
  <c r="G20" i="3"/>
  <c r="I69" i="3"/>
  <c r="C69" i="3"/>
  <c r="B10" i="3"/>
  <c r="B23" i="3"/>
  <c r="B34" i="3"/>
  <c r="B47" i="3"/>
  <c r="B60" i="3"/>
  <c r="B70" i="3"/>
  <c r="B83" i="3"/>
  <c r="B13" i="3"/>
  <c r="B24" i="3"/>
  <c r="B37" i="3"/>
  <c r="B48" i="3"/>
  <c r="B59" i="3"/>
  <c r="B73" i="3"/>
  <c r="B84" i="3"/>
  <c r="AK61" i="3"/>
  <c r="M90" i="3"/>
  <c r="S90" i="3"/>
  <c r="Y90" i="3"/>
  <c r="AE90" i="3"/>
  <c r="AK90" i="3"/>
  <c r="N90" i="3"/>
  <c r="T90" i="3"/>
  <c r="Z90" i="3"/>
  <c r="AF90" i="3"/>
  <c r="K90" i="3"/>
  <c r="Q90" i="3"/>
  <c r="W90" i="3"/>
  <c r="AC90" i="3"/>
  <c r="AI90" i="3"/>
  <c r="P90" i="3"/>
  <c r="AB90" i="3"/>
  <c r="U90" i="3"/>
  <c r="V90" i="3"/>
  <c r="R90" i="3"/>
  <c r="AD90" i="3"/>
  <c r="AG90" i="3"/>
  <c r="AH90" i="3"/>
  <c r="L90" i="3"/>
  <c r="X90" i="3"/>
  <c r="AJ90" i="3"/>
  <c r="O90" i="3"/>
  <c r="AA90" i="3"/>
  <c r="AD11" i="3"/>
  <c r="X33" i="3"/>
  <c r="S33" i="3"/>
  <c r="AB26" i="3"/>
  <c r="AK26" i="3"/>
  <c r="AE26" i="3"/>
  <c r="AD26" i="3"/>
  <c r="N39" i="3"/>
  <c r="U39" i="3"/>
  <c r="AB39" i="3"/>
  <c r="AI39" i="3"/>
  <c r="P39" i="3"/>
  <c r="W39" i="3"/>
  <c r="AK39" i="3"/>
  <c r="Q39" i="3"/>
  <c r="AA39" i="3"/>
  <c r="X39" i="3"/>
  <c r="AH39" i="3"/>
  <c r="V39" i="3"/>
  <c r="AJ39" i="3"/>
  <c r="R39" i="3"/>
  <c r="AE39" i="3"/>
  <c r="AG39" i="3"/>
  <c r="AG49" i="3"/>
  <c r="Q49" i="3"/>
  <c r="AI49" i="3"/>
  <c r="M49" i="3"/>
  <c r="T49" i="3"/>
  <c r="V49" i="3"/>
  <c r="R49" i="3"/>
  <c r="O61" i="3"/>
  <c r="AB61" i="3"/>
  <c r="N8" i="3"/>
  <c r="P8" i="3"/>
  <c r="S8" i="3"/>
  <c r="AG8" i="3"/>
  <c r="AA8" i="3"/>
  <c r="X8" i="3"/>
  <c r="U72" i="3"/>
  <c r="AE72" i="3"/>
  <c r="AJ72" i="3"/>
  <c r="N20" i="3"/>
  <c r="AF20" i="3"/>
  <c r="P20" i="3"/>
  <c r="X20" i="3"/>
  <c r="Q20" i="3"/>
  <c r="AC20" i="3"/>
  <c r="AK20" i="3"/>
  <c r="O20" i="3"/>
  <c r="M20" i="3"/>
  <c r="AJ20" i="3"/>
  <c r="S81" i="3"/>
  <c r="Y81" i="3"/>
  <c r="AH81" i="3"/>
  <c r="N81" i="3"/>
  <c r="U81" i="3"/>
  <c r="AI81" i="3"/>
  <c r="AC81" i="3"/>
  <c r="AJ81" i="3"/>
  <c r="P81" i="3"/>
  <c r="AK81" i="3"/>
  <c r="X81" i="3"/>
  <c r="AF81" i="3"/>
  <c r="AG81" i="3"/>
  <c r="Z81" i="3"/>
  <c r="AB50" i="3" l="1"/>
  <c r="AD61" i="3"/>
  <c r="AC61" i="3"/>
  <c r="M33" i="3"/>
  <c r="G61" i="3"/>
  <c r="Q50" i="3"/>
  <c r="AJ61" i="3"/>
  <c r="M61" i="3"/>
  <c r="O33" i="3"/>
  <c r="E69" i="3"/>
  <c r="C33" i="3"/>
  <c r="H61" i="3"/>
  <c r="N61" i="3"/>
  <c r="N33" i="3"/>
  <c r="E33" i="3"/>
  <c r="J61" i="3"/>
  <c r="J50" i="3"/>
  <c r="AK50" i="3"/>
  <c r="U22" i="3"/>
  <c r="AI61" i="3"/>
  <c r="AI33" i="3"/>
  <c r="I61" i="3"/>
  <c r="C50" i="3"/>
  <c r="M25" i="3"/>
  <c r="Q81" i="3"/>
  <c r="V81" i="3"/>
  <c r="T81" i="3"/>
  <c r="L72" i="3"/>
  <c r="V8" i="3"/>
  <c r="L22" i="3"/>
  <c r="J20" i="3"/>
  <c r="D8" i="3"/>
  <c r="G11" i="3"/>
  <c r="E39" i="3"/>
  <c r="Z22" i="3"/>
  <c r="H8" i="3"/>
  <c r="E8" i="3"/>
  <c r="C39" i="3"/>
  <c r="L81" i="3"/>
  <c r="R81" i="3"/>
  <c r="W81" i="3"/>
  <c r="AB81" i="3"/>
  <c r="AE81" i="3"/>
  <c r="W8" i="3"/>
  <c r="AF8" i="3"/>
  <c r="I8" i="3"/>
  <c r="G81" i="3"/>
  <c r="V20" i="3"/>
  <c r="AH20" i="3"/>
  <c r="Z20" i="3"/>
  <c r="S49" i="3"/>
  <c r="AC49" i="3"/>
  <c r="AH62" i="3"/>
  <c r="H49" i="3"/>
  <c r="AE20" i="3"/>
  <c r="U20" i="3"/>
  <c r="R20" i="3"/>
  <c r="P49" i="3"/>
  <c r="X49" i="3"/>
  <c r="O49" i="3"/>
  <c r="AI11" i="3"/>
  <c r="F12" i="3"/>
  <c r="S20" i="3"/>
  <c r="AA20" i="3"/>
  <c r="K20" i="3"/>
  <c r="Z49" i="3"/>
  <c r="N49" i="3"/>
  <c r="I12" i="3"/>
  <c r="P36" i="3"/>
  <c r="I81" i="3"/>
  <c r="F75" i="3"/>
  <c r="H39" i="3"/>
  <c r="AC15" i="3"/>
  <c r="E62" i="3"/>
  <c r="G15" i="3"/>
  <c r="I15" i="3"/>
  <c r="M58" i="3"/>
  <c r="M50" i="3"/>
  <c r="AD20" i="3"/>
  <c r="L20" i="3"/>
  <c r="Y20" i="3"/>
  <c r="O72" i="3"/>
  <c r="M72" i="3"/>
  <c r="S36" i="3"/>
  <c r="L49" i="3"/>
  <c r="Y49" i="3"/>
  <c r="W49" i="3"/>
  <c r="AG26" i="3"/>
  <c r="AK33" i="3"/>
  <c r="T33" i="3"/>
  <c r="D69" i="3"/>
  <c r="I20" i="3"/>
  <c r="G26" i="3"/>
  <c r="G33" i="3"/>
  <c r="D61" i="3"/>
  <c r="C15" i="3"/>
  <c r="F62" i="3"/>
  <c r="E49" i="3"/>
  <c r="F58" i="3"/>
  <c r="AE35" i="3"/>
  <c r="L36" i="3"/>
  <c r="AJ62" i="3"/>
  <c r="W35" i="3"/>
  <c r="AG72" i="3"/>
  <c r="R36" i="3"/>
  <c r="Q75" i="3"/>
  <c r="AA62" i="3"/>
  <c r="AB35" i="3"/>
  <c r="R72" i="3"/>
  <c r="K36" i="3"/>
  <c r="AG62" i="3"/>
  <c r="H69" i="3"/>
  <c r="H36" i="3"/>
  <c r="Z36" i="3"/>
  <c r="R35" i="3"/>
  <c r="AC35" i="3"/>
  <c r="V36" i="3"/>
  <c r="R22" i="3"/>
  <c r="S50" i="3"/>
  <c r="AG35" i="3"/>
  <c r="K81" i="3"/>
  <c r="AD81" i="3"/>
  <c r="O81" i="3"/>
  <c r="AA81" i="3"/>
  <c r="M81" i="3"/>
  <c r="L8" i="3"/>
  <c r="M36" i="3"/>
  <c r="AC36" i="3"/>
  <c r="L58" i="3"/>
  <c r="AC33" i="3"/>
  <c r="AE33" i="3"/>
  <c r="C45" i="3"/>
  <c r="J11" i="3"/>
  <c r="E81" i="3"/>
  <c r="D33" i="3"/>
  <c r="F61" i="3"/>
  <c r="I50" i="3"/>
  <c r="C12" i="3"/>
  <c r="D49" i="3"/>
  <c r="J39" i="3"/>
  <c r="V35" i="3"/>
  <c r="Z35" i="3"/>
  <c r="N36" i="3"/>
  <c r="X36" i="3"/>
  <c r="AF36" i="3"/>
  <c r="O36" i="3"/>
  <c r="AK22" i="3"/>
  <c r="Y58" i="3"/>
  <c r="Z58" i="3"/>
  <c r="S62" i="3"/>
  <c r="E20" i="3"/>
  <c r="F11" i="3"/>
  <c r="F81" i="3"/>
  <c r="C81" i="3"/>
  <c r="I58" i="3"/>
  <c r="F15" i="3"/>
  <c r="I75" i="3"/>
  <c r="C62" i="3"/>
  <c r="G62" i="3"/>
  <c r="C49" i="3"/>
  <c r="I39" i="3"/>
  <c r="G39" i="3"/>
  <c r="I36" i="3"/>
  <c r="R15" i="3"/>
  <c r="AH35" i="3"/>
  <c r="Q35" i="3"/>
  <c r="N35" i="3"/>
  <c r="AJ36" i="3"/>
  <c r="AB36" i="3"/>
  <c r="Y36" i="3"/>
  <c r="AI36" i="3"/>
  <c r="AH22" i="3"/>
  <c r="AJ58" i="3"/>
  <c r="AG75" i="3"/>
  <c r="Y62" i="3"/>
  <c r="K62" i="3"/>
  <c r="Q88" i="3"/>
  <c r="AA11" i="3"/>
  <c r="F20" i="3"/>
  <c r="H11" i="3"/>
  <c r="H81" i="3"/>
  <c r="D58" i="3"/>
  <c r="E15" i="3"/>
  <c r="G75" i="3"/>
  <c r="D62" i="3"/>
  <c r="D12" i="3"/>
  <c r="G49" i="3"/>
  <c r="J49" i="3"/>
  <c r="D39" i="3"/>
  <c r="N88" i="3"/>
  <c r="J58" i="3"/>
  <c r="E58" i="3"/>
  <c r="C75" i="3"/>
  <c r="J62" i="3"/>
  <c r="D36" i="3"/>
  <c r="C36" i="3"/>
  <c r="AA36" i="3"/>
  <c r="AE36" i="3"/>
  <c r="AG36" i="3"/>
  <c r="AK36" i="3"/>
  <c r="W36" i="3"/>
  <c r="AK58" i="3"/>
  <c r="AI62" i="3"/>
  <c r="AE62" i="3"/>
  <c r="G58" i="3"/>
  <c r="C58" i="3"/>
  <c r="J15" i="3"/>
  <c r="H75" i="3"/>
  <c r="J75" i="3"/>
  <c r="I62" i="3"/>
  <c r="X35" i="3"/>
  <c r="AI35" i="3"/>
  <c r="T36" i="3"/>
  <c r="AH36" i="3"/>
  <c r="U36" i="3"/>
  <c r="AD36" i="3"/>
  <c r="Q36" i="3"/>
  <c r="X58" i="3"/>
  <c r="AD62" i="3"/>
  <c r="W62" i="3"/>
  <c r="D11" i="3"/>
  <c r="D15" i="3"/>
  <c r="E75" i="3"/>
  <c r="J12" i="3"/>
  <c r="G36" i="3"/>
  <c r="G72" i="3"/>
  <c r="T57" i="3"/>
  <c r="K72" i="3"/>
  <c r="AB72" i="3"/>
  <c r="C72" i="3"/>
  <c r="J72" i="3"/>
  <c r="AD72" i="3"/>
  <c r="Z72" i="3"/>
  <c r="I72" i="3"/>
  <c r="Q57" i="3"/>
  <c r="T22" i="3"/>
  <c r="Y22" i="3"/>
  <c r="T25" i="3"/>
  <c r="E36" i="3"/>
  <c r="G85" i="3"/>
  <c r="M22" i="3"/>
  <c r="N22" i="3"/>
  <c r="AI22" i="3"/>
  <c r="E3" i="3"/>
  <c r="F36" i="3"/>
  <c r="AA22" i="3"/>
  <c r="AG22" i="3"/>
  <c r="K22" i="3"/>
  <c r="S57" i="3"/>
  <c r="K25" i="3"/>
  <c r="D86" i="3"/>
  <c r="AI25" i="3"/>
  <c r="AH25" i="3"/>
  <c r="L88" i="3"/>
  <c r="AH88" i="3"/>
  <c r="AE88" i="3"/>
  <c r="D45" i="3"/>
  <c r="H86" i="3"/>
  <c r="E25" i="3"/>
  <c r="G3" i="3"/>
  <c r="U25" i="3"/>
  <c r="S25" i="3"/>
  <c r="AJ88" i="3"/>
  <c r="V88" i="3"/>
  <c r="Y88" i="3"/>
  <c r="E45" i="3"/>
  <c r="J86" i="3"/>
  <c r="F85" i="3"/>
  <c r="J25" i="3"/>
  <c r="I3" i="3"/>
  <c r="Y25" i="3"/>
  <c r="X25" i="3"/>
  <c r="AG88" i="3"/>
  <c r="O88" i="3"/>
  <c r="S88" i="3"/>
  <c r="I45" i="3"/>
  <c r="I86" i="3"/>
  <c r="E85" i="3"/>
  <c r="C25" i="3"/>
  <c r="C3" i="3"/>
  <c r="AG25" i="3"/>
  <c r="AD25" i="3"/>
  <c r="AI88" i="3"/>
  <c r="AF88" i="3"/>
  <c r="G45" i="3"/>
  <c r="C86" i="3"/>
  <c r="F86" i="3"/>
  <c r="J85" i="3"/>
  <c r="I25" i="3"/>
  <c r="V25" i="3"/>
  <c r="AB25" i="3"/>
  <c r="P25" i="3"/>
  <c r="W88" i="3"/>
  <c r="Z88" i="3"/>
  <c r="H45" i="3"/>
  <c r="E86" i="3"/>
  <c r="I85" i="3"/>
  <c r="F25" i="3"/>
  <c r="X82" i="3"/>
  <c r="Z50" i="3"/>
  <c r="L50" i="3"/>
  <c r="Y35" i="3"/>
  <c r="AA35" i="3"/>
  <c r="P35" i="3"/>
  <c r="T35" i="3"/>
  <c r="W20" i="3"/>
  <c r="AB20" i="3"/>
  <c r="AI20" i="3"/>
  <c r="AG20" i="3"/>
  <c r="T20" i="3"/>
  <c r="V72" i="3"/>
  <c r="X72" i="3"/>
  <c r="AF72" i="3"/>
  <c r="P71" i="3"/>
  <c r="O25" i="3"/>
  <c r="R25" i="3"/>
  <c r="L25" i="3"/>
  <c r="R88" i="3"/>
  <c r="AC88" i="3"/>
  <c r="P88" i="3"/>
  <c r="AA88" i="3"/>
  <c r="P33" i="3"/>
  <c r="L33" i="3"/>
  <c r="V11" i="3"/>
  <c r="F69" i="3"/>
  <c r="G69" i="3"/>
  <c r="J45" i="3"/>
  <c r="C20" i="3"/>
  <c r="D85" i="3"/>
  <c r="D25" i="3"/>
  <c r="G25" i="3"/>
  <c r="I11" i="3"/>
  <c r="F33" i="3"/>
  <c r="E50" i="3"/>
  <c r="H50" i="3"/>
  <c r="J3" i="3"/>
  <c r="G12" i="3"/>
  <c r="H12" i="3"/>
  <c r="F72" i="3"/>
  <c r="E72" i="3"/>
  <c r="S35" i="3"/>
  <c r="H3" i="3"/>
  <c r="H72" i="3"/>
  <c r="K35" i="3"/>
  <c r="O35" i="3"/>
  <c r="U35" i="3"/>
  <c r="D3" i="3"/>
  <c r="L35" i="3"/>
  <c r="AJ35" i="3"/>
  <c r="AK35" i="3"/>
  <c r="AK72" i="3"/>
  <c r="P72" i="3"/>
  <c r="AH72" i="3"/>
  <c r="AJ25" i="3"/>
  <c r="AC25" i="3"/>
  <c r="AA25" i="3"/>
  <c r="Z25" i="3"/>
  <c r="X88" i="3"/>
  <c r="AB88" i="3"/>
  <c r="T88" i="3"/>
  <c r="M88" i="3"/>
  <c r="D20" i="3"/>
  <c r="C85" i="3"/>
  <c r="I84" i="3"/>
  <c r="J84" i="3"/>
  <c r="H84" i="3"/>
  <c r="E84" i="3"/>
  <c r="C84" i="3"/>
  <c r="F84" i="3"/>
  <c r="D84" i="3"/>
  <c r="G84" i="3"/>
  <c r="C13" i="3"/>
  <c r="E13" i="3"/>
  <c r="G13" i="3"/>
  <c r="H13" i="3"/>
  <c r="I13" i="3"/>
  <c r="J13" i="3"/>
  <c r="F13" i="3"/>
  <c r="D13" i="3"/>
  <c r="F23" i="3"/>
  <c r="C23" i="3"/>
  <c r="E23" i="3"/>
  <c r="G23" i="3"/>
  <c r="H23" i="3"/>
  <c r="J23" i="3"/>
  <c r="D23" i="3"/>
  <c r="I23" i="3"/>
  <c r="E16" i="3"/>
  <c r="D16" i="3"/>
  <c r="J16" i="3"/>
  <c r="C16" i="3"/>
  <c r="H16" i="3"/>
  <c r="I16" i="3"/>
  <c r="F16" i="3"/>
  <c r="G16" i="3"/>
  <c r="C46" i="3"/>
  <c r="G46" i="3"/>
  <c r="H46" i="3"/>
  <c r="I46" i="3"/>
  <c r="J46" i="3"/>
  <c r="D46" i="3"/>
  <c r="F46" i="3"/>
  <c r="E46" i="3"/>
  <c r="E80" i="3"/>
  <c r="J80" i="3"/>
  <c r="D80" i="3"/>
  <c r="C80" i="3"/>
  <c r="H80" i="3"/>
  <c r="F80" i="3"/>
  <c r="I80" i="3"/>
  <c r="G80" i="3"/>
  <c r="H9" i="3"/>
  <c r="C9" i="3"/>
  <c r="I9" i="3"/>
  <c r="D9" i="3"/>
  <c r="J9" i="3"/>
  <c r="E9" i="3"/>
  <c r="F9" i="3"/>
  <c r="G9" i="3"/>
  <c r="H53" i="3"/>
  <c r="G53" i="3"/>
  <c r="I53" i="3"/>
  <c r="J53" i="3"/>
  <c r="E53" i="3"/>
  <c r="F53" i="3"/>
  <c r="D53" i="3"/>
  <c r="C53" i="3"/>
  <c r="I76" i="3"/>
  <c r="H76" i="3"/>
  <c r="J76" i="3"/>
  <c r="C76" i="3"/>
  <c r="E76" i="3"/>
  <c r="D76" i="3"/>
  <c r="G76" i="3"/>
  <c r="F76" i="3"/>
  <c r="D51" i="3"/>
  <c r="J51" i="3"/>
  <c r="C51" i="3"/>
  <c r="G51" i="3"/>
  <c r="I51" i="3"/>
  <c r="H51" i="3"/>
  <c r="F51" i="3"/>
  <c r="E51" i="3"/>
  <c r="C74" i="3"/>
  <c r="I74" i="3"/>
  <c r="J74" i="3"/>
  <c r="E74" i="3"/>
  <c r="D74" i="3"/>
  <c r="H74" i="3"/>
  <c r="G74" i="3"/>
  <c r="F74" i="3"/>
  <c r="O22" i="3"/>
  <c r="AD88" i="3"/>
  <c r="K88" i="3"/>
  <c r="U88" i="3"/>
  <c r="D73" i="3"/>
  <c r="J73" i="3"/>
  <c r="C73" i="3"/>
  <c r="E73" i="3"/>
  <c r="F73" i="3"/>
  <c r="I73" i="3"/>
  <c r="H73" i="3"/>
  <c r="G73" i="3"/>
  <c r="C83" i="3"/>
  <c r="G83" i="3"/>
  <c r="I83" i="3"/>
  <c r="J83" i="3"/>
  <c r="F83" i="3"/>
  <c r="D83" i="3"/>
  <c r="E83" i="3"/>
  <c r="H83" i="3"/>
  <c r="C10" i="3"/>
  <c r="I10" i="3"/>
  <c r="E10" i="3"/>
  <c r="G10" i="3"/>
  <c r="J10" i="3"/>
  <c r="H10" i="3"/>
  <c r="F10" i="3"/>
  <c r="D10" i="3"/>
  <c r="D35" i="3"/>
  <c r="C35" i="3"/>
  <c r="G35" i="3"/>
  <c r="I35" i="3"/>
  <c r="J35" i="3"/>
  <c r="E35" i="3"/>
  <c r="H35" i="3"/>
  <c r="F35" i="3"/>
  <c r="G78" i="3"/>
  <c r="H78" i="3"/>
  <c r="J78" i="3"/>
  <c r="D78" i="3"/>
  <c r="F78" i="3"/>
  <c r="I78" i="3"/>
  <c r="C78" i="3"/>
  <c r="E78" i="3"/>
  <c r="I68" i="3"/>
  <c r="H68" i="3"/>
  <c r="J68" i="3"/>
  <c r="F68" i="3"/>
  <c r="E68" i="3"/>
  <c r="D68" i="3"/>
  <c r="G68" i="3"/>
  <c r="C68" i="3"/>
  <c r="D67" i="3"/>
  <c r="J67" i="3"/>
  <c r="C67" i="3"/>
  <c r="G67" i="3"/>
  <c r="I67" i="3"/>
  <c r="H67" i="3"/>
  <c r="F67" i="3"/>
  <c r="E67" i="3"/>
  <c r="C42" i="3"/>
  <c r="H42" i="3"/>
  <c r="E42" i="3"/>
  <c r="J42" i="3"/>
  <c r="D42" i="3"/>
  <c r="I42" i="3"/>
  <c r="G42" i="3"/>
  <c r="F42" i="3"/>
  <c r="D65" i="3"/>
  <c r="J65" i="3"/>
  <c r="C65" i="3"/>
  <c r="E65" i="3"/>
  <c r="F65" i="3"/>
  <c r="I65" i="3"/>
  <c r="H65" i="3"/>
  <c r="G65" i="3"/>
  <c r="D41" i="3"/>
  <c r="C41" i="3"/>
  <c r="E41" i="3"/>
  <c r="F41" i="3"/>
  <c r="I41" i="3"/>
  <c r="J41" i="3"/>
  <c r="H41" i="3"/>
  <c r="G41" i="3"/>
  <c r="F63" i="3"/>
  <c r="E63" i="3"/>
  <c r="G63" i="3"/>
  <c r="H63" i="3"/>
  <c r="J63" i="3"/>
  <c r="C63" i="3"/>
  <c r="I63" i="3"/>
  <c r="D63" i="3"/>
  <c r="D59" i="3"/>
  <c r="I59" i="3"/>
  <c r="J59" i="3"/>
  <c r="C59" i="3"/>
  <c r="G59" i="3"/>
  <c r="H59" i="3"/>
  <c r="F59" i="3"/>
  <c r="E59" i="3"/>
  <c r="G70" i="3"/>
  <c r="H70" i="3"/>
  <c r="I70" i="3"/>
  <c r="J70" i="3"/>
  <c r="D70" i="3"/>
  <c r="F70" i="3"/>
  <c r="C70" i="3"/>
  <c r="E70" i="3"/>
  <c r="E22" i="3"/>
  <c r="F22" i="3"/>
  <c r="G22" i="3"/>
  <c r="H22" i="3"/>
  <c r="I22" i="3"/>
  <c r="C22" i="3"/>
  <c r="J22" i="3"/>
  <c r="D22" i="3"/>
  <c r="E43" i="3"/>
  <c r="J43" i="3"/>
  <c r="C43" i="3"/>
  <c r="D43" i="3"/>
  <c r="G43" i="3"/>
  <c r="I43" i="3"/>
  <c r="H43" i="3"/>
  <c r="F43" i="3"/>
  <c r="I55" i="3"/>
  <c r="E55" i="3"/>
  <c r="F55" i="3"/>
  <c r="G55" i="3"/>
  <c r="H55" i="3"/>
  <c r="J55" i="3"/>
  <c r="C55" i="3"/>
  <c r="D55" i="3"/>
  <c r="F31" i="3"/>
  <c r="J31" i="3"/>
  <c r="C31" i="3"/>
  <c r="E31" i="3"/>
  <c r="G31" i="3"/>
  <c r="H31" i="3"/>
  <c r="D31" i="3"/>
  <c r="I31" i="3"/>
  <c r="C30" i="3"/>
  <c r="J30" i="3"/>
  <c r="D30" i="3"/>
  <c r="F30" i="3"/>
  <c r="G30" i="3"/>
  <c r="H30" i="3"/>
  <c r="I30" i="3"/>
  <c r="E30" i="3"/>
  <c r="C54" i="3"/>
  <c r="G54" i="3"/>
  <c r="H54" i="3"/>
  <c r="I54" i="3"/>
  <c r="J54" i="3"/>
  <c r="D54" i="3"/>
  <c r="F54" i="3"/>
  <c r="E54" i="3"/>
  <c r="I28" i="3"/>
  <c r="J28" i="3"/>
  <c r="H28" i="3"/>
  <c r="C28" i="3"/>
  <c r="E28" i="3"/>
  <c r="G28" i="3"/>
  <c r="F28" i="3"/>
  <c r="D28" i="3"/>
  <c r="I52" i="3"/>
  <c r="H52" i="3"/>
  <c r="J52" i="3"/>
  <c r="G52" i="3"/>
  <c r="E52" i="3"/>
  <c r="D52" i="3"/>
  <c r="C52" i="3"/>
  <c r="F52" i="3"/>
  <c r="E48" i="3"/>
  <c r="J48" i="3"/>
  <c r="D48" i="3"/>
  <c r="I48" i="3"/>
  <c r="H48" i="3"/>
  <c r="G48" i="3"/>
  <c r="F48" i="3"/>
  <c r="C48" i="3"/>
  <c r="I60" i="3"/>
  <c r="H60" i="3"/>
  <c r="J60" i="3"/>
  <c r="G60" i="3"/>
  <c r="C60" i="3"/>
  <c r="F60" i="3"/>
  <c r="E60" i="3"/>
  <c r="D60" i="3"/>
  <c r="C82" i="3"/>
  <c r="I82" i="3"/>
  <c r="J82" i="3"/>
  <c r="G82" i="3"/>
  <c r="E82" i="3"/>
  <c r="D82" i="3"/>
  <c r="H82" i="3"/>
  <c r="F82" i="3"/>
  <c r="C6" i="3"/>
  <c r="I6" i="3"/>
  <c r="D6" i="3"/>
  <c r="F6" i="3"/>
  <c r="G6" i="3"/>
  <c r="H6" i="3"/>
  <c r="J6" i="3"/>
  <c r="E6" i="3"/>
  <c r="I44" i="3"/>
  <c r="H44" i="3"/>
  <c r="J44" i="3"/>
  <c r="F44" i="3"/>
  <c r="C44" i="3"/>
  <c r="G44" i="3"/>
  <c r="E44" i="3"/>
  <c r="D44" i="3"/>
  <c r="I4" i="3"/>
  <c r="J4" i="3"/>
  <c r="H4" i="3"/>
  <c r="G4" i="3"/>
  <c r="D4" i="3"/>
  <c r="E4" i="3"/>
  <c r="C4" i="3"/>
  <c r="F4" i="3"/>
  <c r="D19" i="3"/>
  <c r="J19" i="3"/>
  <c r="C19" i="3"/>
  <c r="G19" i="3"/>
  <c r="I19" i="3"/>
  <c r="H19" i="3"/>
  <c r="F19" i="3"/>
  <c r="E19" i="3"/>
  <c r="E40" i="3"/>
  <c r="D40" i="3"/>
  <c r="J40" i="3"/>
  <c r="I40" i="3"/>
  <c r="H40" i="3"/>
  <c r="C40" i="3"/>
  <c r="G40" i="3"/>
  <c r="F40" i="3"/>
  <c r="G17" i="3"/>
  <c r="C17" i="3"/>
  <c r="J17" i="3"/>
  <c r="D17" i="3"/>
  <c r="E17" i="3"/>
  <c r="F17" i="3"/>
  <c r="H17" i="3"/>
  <c r="I17" i="3"/>
  <c r="C38" i="3"/>
  <c r="H38" i="3"/>
  <c r="I38" i="3"/>
  <c r="J38" i="3"/>
  <c r="D38" i="3"/>
  <c r="F38" i="3"/>
  <c r="G38" i="3"/>
  <c r="E38" i="3"/>
  <c r="H37" i="3"/>
  <c r="I37" i="3"/>
  <c r="J37" i="3"/>
  <c r="E37" i="3"/>
  <c r="G37" i="3"/>
  <c r="F37" i="3"/>
  <c r="D37" i="3"/>
  <c r="C37" i="3"/>
  <c r="F47" i="3"/>
  <c r="E47" i="3"/>
  <c r="G47" i="3"/>
  <c r="H47" i="3"/>
  <c r="J47" i="3"/>
  <c r="C47" i="3"/>
  <c r="I47" i="3"/>
  <c r="D47" i="3"/>
  <c r="E56" i="3"/>
  <c r="D56" i="3"/>
  <c r="J56" i="3"/>
  <c r="F56" i="3"/>
  <c r="I56" i="3"/>
  <c r="H56" i="3"/>
  <c r="G56" i="3"/>
  <c r="C56" i="3"/>
  <c r="F71" i="3"/>
  <c r="G71" i="3"/>
  <c r="H71" i="3"/>
  <c r="I71" i="3"/>
  <c r="J71" i="3"/>
  <c r="C71" i="3"/>
  <c r="E71" i="3"/>
  <c r="D71" i="3"/>
  <c r="E32" i="3"/>
  <c r="D32" i="3"/>
  <c r="J32" i="3"/>
  <c r="C32" i="3"/>
  <c r="I32" i="3"/>
  <c r="F32" i="3"/>
  <c r="H32" i="3"/>
  <c r="G32" i="3"/>
  <c r="F79" i="3"/>
  <c r="H79" i="3"/>
  <c r="I79" i="3"/>
  <c r="J79" i="3"/>
  <c r="C79" i="3"/>
  <c r="E79" i="3"/>
  <c r="G79" i="3"/>
  <c r="D79" i="3"/>
  <c r="I7" i="3"/>
  <c r="G7" i="3"/>
  <c r="J7" i="3"/>
  <c r="C7" i="3"/>
  <c r="E7" i="3"/>
  <c r="F7" i="3"/>
  <c r="H7" i="3"/>
  <c r="D7" i="3"/>
  <c r="H29" i="3"/>
  <c r="E29" i="3"/>
  <c r="G29" i="3"/>
  <c r="I29" i="3"/>
  <c r="J29" i="3"/>
  <c r="D29" i="3"/>
  <c r="F29" i="3"/>
  <c r="C29" i="3"/>
  <c r="H77" i="3"/>
  <c r="G77" i="3"/>
  <c r="I77" i="3"/>
  <c r="J77" i="3"/>
  <c r="E77" i="3"/>
  <c r="D77" i="3"/>
  <c r="C77" i="3"/>
  <c r="F77" i="3"/>
  <c r="C5" i="3"/>
  <c r="J5" i="3"/>
  <c r="E5" i="3"/>
  <c r="G5" i="3"/>
  <c r="H5" i="3"/>
  <c r="I5" i="3"/>
  <c r="F5" i="3"/>
  <c r="D5" i="3"/>
  <c r="D27" i="3"/>
  <c r="C27" i="3"/>
  <c r="G27" i="3"/>
  <c r="I27" i="3"/>
  <c r="J27" i="3"/>
  <c r="E27" i="3"/>
  <c r="F27" i="3"/>
  <c r="H27" i="3"/>
  <c r="E24" i="3"/>
  <c r="D24" i="3"/>
  <c r="J24" i="3"/>
  <c r="I24" i="3"/>
  <c r="C24" i="3"/>
  <c r="H24" i="3"/>
  <c r="G24" i="3"/>
  <c r="F24" i="3"/>
  <c r="C34" i="3"/>
  <c r="F34" i="3"/>
  <c r="J34" i="3"/>
  <c r="G34" i="3"/>
  <c r="I34" i="3"/>
  <c r="H34" i="3"/>
  <c r="D34" i="3"/>
  <c r="E34" i="3"/>
  <c r="C18" i="3"/>
  <c r="I18" i="3"/>
  <c r="F18" i="3"/>
  <c r="H18" i="3"/>
  <c r="J18" i="3"/>
  <c r="G18" i="3"/>
  <c r="D18" i="3"/>
  <c r="E18" i="3"/>
  <c r="D57" i="3"/>
  <c r="I57" i="3"/>
  <c r="J57" i="3"/>
  <c r="C57" i="3"/>
  <c r="E57" i="3"/>
  <c r="F57" i="3"/>
  <c r="H57" i="3"/>
  <c r="G57" i="3"/>
  <c r="E88" i="3"/>
  <c r="D88" i="3"/>
  <c r="J88" i="3"/>
  <c r="C88" i="3"/>
  <c r="I88" i="3"/>
  <c r="F88" i="3"/>
  <c r="H88" i="3"/>
  <c r="G88" i="3"/>
  <c r="H21" i="3"/>
  <c r="G21" i="3"/>
  <c r="I21" i="3"/>
  <c r="J21" i="3"/>
  <c r="E21" i="3"/>
  <c r="D21" i="3"/>
  <c r="F21" i="3"/>
  <c r="C21" i="3"/>
  <c r="C66" i="3"/>
  <c r="I66" i="3"/>
  <c r="H66" i="3"/>
  <c r="J66" i="3"/>
  <c r="D66" i="3"/>
  <c r="G66" i="3"/>
  <c r="F66" i="3"/>
  <c r="E66" i="3"/>
  <c r="D89" i="3"/>
  <c r="H89" i="3"/>
  <c r="J89" i="3"/>
  <c r="C89" i="3"/>
  <c r="I89" i="3"/>
  <c r="E89" i="3"/>
  <c r="F89" i="3"/>
  <c r="G89" i="3"/>
  <c r="E64" i="3"/>
  <c r="J64" i="3"/>
  <c r="D64" i="3"/>
  <c r="I64" i="3"/>
  <c r="H64" i="3"/>
  <c r="C64" i="3"/>
  <c r="F64" i="3"/>
  <c r="G64" i="3"/>
  <c r="F87" i="3"/>
  <c r="J87" i="3"/>
  <c r="E87" i="3"/>
  <c r="D87" i="3"/>
  <c r="I87" i="3"/>
  <c r="H87" i="3"/>
  <c r="C87" i="3"/>
  <c r="G87" i="3"/>
  <c r="C14" i="3"/>
  <c r="J14" i="3"/>
  <c r="D14" i="3"/>
  <c r="F14" i="3"/>
  <c r="G14" i="3"/>
  <c r="H14" i="3"/>
  <c r="I14" i="3"/>
  <c r="E14" i="3"/>
  <c r="AJ15" i="3"/>
  <c r="AE15" i="3"/>
  <c r="Y57" i="3"/>
  <c r="R58" i="3"/>
  <c r="AC58" i="3"/>
  <c r="AH58" i="3"/>
  <c r="AA15" i="3"/>
  <c r="V15" i="3"/>
  <c r="N15" i="3"/>
  <c r="AG15" i="3"/>
  <c r="AD15" i="3"/>
  <c r="AB15" i="3"/>
  <c r="X15" i="3"/>
  <c r="AI15" i="3"/>
  <c r="AG50" i="3"/>
  <c r="AE50" i="3"/>
  <c r="R57" i="3"/>
  <c r="AK8" i="3"/>
  <c r="AC8" i="3"/>
  <c r="M8" i="3"/>
  <c r="R8" i="3"/>
  <c r="Z8" i="3"/>
  <c r="S58" i="3"/>
  <c r="N58" i="3"/>
  <c r="AB58" i="3"/>
  <c r="L61" i="3"/>
  <c r="W61" i="3"/>
  <c r="AJ57" i="3"/>
  <c r="K57" i="3"/>
  <c r="O58" i="3"/>
  <c r="T58" i="3"/>
  <c r="U75" i="3"/>
  <c r="Y15" i="3"/>
  <c r="U15" i="3"/>
  <c r="T15" i="3"/>
  <c r="P15" i="3"/>
  <c r="U50" i="3"/>
  <c r="AD57" i="3"/>
  <c r="Z57" i="3"/>
  <c r="M57" i="3"/>
  <c r="T8" i="3"/>
  <c r="AI58" i="3"/>
  <c r="AA58" i="3"/>
  <c r="K58" i="3"/>
  <c r="V58" i="3"/>
  <c r="AB75" i="3"/>
  <c r="K61" i="3"/>
  <c r="AF15" i="3"/>
  <c r="AH15" i="3"/>
  <c r="O15" i="3"/>
  <c r="P58" i="3"/>
  <c r="AK75" i="3"/>
  <c r="Z15" i="3"/>
  <c r="Q15" i="3"/>
  <c r="AI50" i="3"/>
  <c r="AH50" i="3"/>
  <c r="AD50" i="3"/>
  <c r="P57" i="3"/>
  <c r="AG57" i="3"/>
  <c r="V57" i="3"/>
  <c r="AI57" i="3"/>
  <c r="AI8" i="3"/>
  <c r="Y8" i="3"/>
  <c r="L75" i="3"/>
  <c r="AE75" i="3"/>
  <c r="P11" i="3"/>
  <c r="AK15" i="3"/>
  <c r="L15" i="3"/>
  <c r="W15" i="3"/>
  <c r="L57" i="3"/>
  <c r="AF57" i="3"/>
  <c r="Q58" i="3"/>
  <c r="P75" i="3"/>
  <c r="S15" i="3"/>
  <c r="K15" i="3"/>
  <c r="O50" i="3"/>
  <c r="W50" i="3"/>
  <c r="AA50" i="3"/>
  <c r="X50" i="3"/>
  <c r="X57" i="3"/>
  <c r="N57" i="3"/>
  <c r="AC57" i="3"/>
  <c r="O8" i="3"/>
  <c r="Q8" i="3"/>
  <c r="K8" i="3"/>
  <c r="AD8" i="3"/>
  <c r="AH8" i="3"/>
  <c r="U58" i="3"/>
  <c r="AE58" i="3"/>
  <c r="Z61" i="3"/>
  <c r="AJ11" i="3"/>
  <c r="M15" i="3"/>
  <c r="AC50" i="3"/>
  <c r="T50" i="3"/>
  <c r="R50" i="3"/>
  <c r="AH57" i="3"/>
  <c r="AA57" i="3"/>
  <c r="U57" i="3"/>
  <c r="AB57" i="3"/>
  <c r="O57" i="3"/>
  <c r="W57" i="3"/>
  <c r="AK57" i="3"/>
  <c r="AJ8" i="3"/>
  <c r="AE8" i="3"/>
  <c r="U8" i="3"/>
  <c r="AB8" i="3"/>
  <c r="AD58" i="3"/>
  <c r="AG58" i="3"/>
  <c r="W58" i="3"/>
  <c r="AF58" i="3"/>
  <c r="AH75" i="3"/>
  <c r="AE61" i="3"/>
  <c r="AH11" i="3"/>
  <c r="Q69" i="3"/>
  <c r="N25" i="3"/>
  <c r="K45" i="3"/>
  <c r="AA75" i="3"/>
  <c r="AF75" i="3"/>
  <c r="Q82" i="3"/>
  <c r="V45" i="3"/>
  <c r="N45" i="3"/>
  <c r="O75" i="3"/>
  <c r="T75" i="3"/>
  <c r="K82" i="3"/>
  <c r="AD75" i="3"/>
  <c r="N75" i="3"/>
  <c r="AE25" i="3"/>
  <c r="AK25" i="3"/>
  <c r="M82" i="3"/>
  <c r="Z45" i="3"/>
  <c r="M85" i="3"/>
  <c r="AB45" i="3"/>
  <c r="R45" i="3"/>
  <c r="AG45" i="3"/>
  <c r="K75" i="3"/>
  <c r="Q25" i="3"/>
  <c r="W25" i="3"/>
  <c r="AF25" i="3"/>
  <c r="AK45" i="3"/>
  <c r="M45" i="3"/>
  <c r="AD45" i="3"/>
  <c r="AH71" i="3"/>
  <c r="U71" i="3"/>
  <c r="AE71" i="3"/>
  <c r="V26" i="3"/>
  <c r="U26" i="3"/>
  <c r="Z26" i="3"/>
  <c r="AF26" i="3"/>
  <c r="AK71" i="3"/>
  <c r="AG71" i="3"/>
  <c r="AF71" i="3"/>
  <c r="Y71" i="3"/>
  <c r="T26" i="3"/>
  <c r="N26" i="3"/>
  <c r="S26" i="3"/>
  <c r="Y26" i="3"/>
  <c r="AI26" i="3"/>
  <c r="AB71" i="3"/>
  <c r="X71" i="3"/>
  <c r="V71" i="3"/>
  <c r="AI71" i="3"/>
  <c r="S71" i="3"/>
  <c r="X26" i="3"/>
  <c r="AH26" i="3"/>
  <c r="L26" i="3"/>
  <c r="R26" i="3"/>
  <c r="AC26" i="3"/>
  <c r="AD71" i="3"/>
  <c r="Z71" i="3"/>
  <c r="AJ71" i="3"/>
  <c r="T71" i="3"/>
  <c r="O71" i="3"/>
  <c r="N71" i="3"/>
  <c r="AC71" i="3"/>
  <c r="M71" i="3"/>
  <c r="AA26" i="3"/>
  <c r="W26" i="3"/>
  <c r="L71" i="3"/>
  <c r="R71" i="3"/>
  <c r="W71" i="3"/>
  <c r="O26" i="3"/>
  <c r="M26" i="3"/>
  <c r="Q26" i="3"/>
  <c r="Q71" i="3"/>
  <c r="P26" i="3"/>
  <c r="K26" i="3"/>
  <c r="K71" i="3"/>
  <c r="AJ26" i="3"/>
  <c r="R12" i="3"/>
  <c r="R69" i="3"/>
  <c r="AJ85" i="3"/>
  <c r="AH46" i="3"/>
  <c r="Q46" i="3"/>
  <c r="AD82" i="3"/>
  <c r="T82" i="3"/>
  <c r="AK11" i="3"/>
  <c r="P45" i="3"/>
  <c r="Y45" i="3"/>
  <c r="AI45" i="3"/>
  <c r="AA45" i="3"/>
  <c r="AH12" i="3"/>
  <c r="T69" i="3"/>
  <c r="O85" i="3"/>
  <c r="X69" i="3"/>
  <c r="K85" i="3"/>
  <c r="T12" i="3"/>
  <c r="AF69" i="3"/>
  <c r="Z85" i="3"/>
  <c r="AD46" i="3"/>
  <c r="AB85" i="3"/>
  <c r="S61" i="3"/>
  <c r="Q22" i="3"/>
  <c r="S75" i="3"/>
  <c r="AK82" i="3"/>
  <c r="P50" i="3"/>
  <c r="Q72" i="3"/>
  <c r="T72" i="3"/>
  <c r="AE22" i="3"/>
  <c r="V22" i="3"/>
  <c r="AJ22" i="3"/>
  <c r="AC22" i="3"/>
  <c r="V75" i="3"/>
  <c r="AC75" i="3"/>
  <c r="Y75" i="3"/>
  <c r="AA61" i="3"/>
  <c r="AA49" i="3"/>
  <c r="O39" i="3"/>
  <c r="Z39" i="3"/>
  <c r="R62" i="3"/>
  <c r="L62" i="3"/>
  <c r="T62" i="3"/>
  <c r="AF82" i="3"/>
  <c r="Z11" i="3"/>
  <c r="V50" i="3"/>
  <c r="N50" i="3"/>
  <c r="Y50" i="3"/>
  <c r="AJ50" i="3"/>
  <c r="AD35" i="3"/>
  <c r="AF35" i="3"/>
  <c r="AC72" i="3"/>
  <c r="Y72" i="3"/>
  <c r="AI72" i="3"/>
  <c r="S72" i="3"/>
  <c r="N72" i="3"/>
  <c r="P22" i="3"/>
  <c r="X22" i="3"/>
  <c r="AD22" i="3"/>
  <c r="AB22" i="3"/>
  <c r="AJ75" i="3"/>
  <c r="W75" i="3"/>
  <c r="U61" i="3"/>
  <c r="AG61" i="3"/>
  <c r="V61" i="3"/>
  <c r="AH49" i="3"/>
  <c r="AD49" i="3"/>
  <c r="U49" i="3"/>
  <c r="S39" i="3"/>
  <c r="T39" i="3"/>
  <c r="AC62" i="3"/>
  <c r="N62" i="3"/>
  <c r="Z82" i="3"/>
  <c r="L11" i="3"/>
  <c r="AE11" i="3"/>
  <c r="Q61" i="3"/>
  <c r="AF61" i="3"/>
  <c r="X61" i="3"/>
  <c r="T61" i="3"/>
  <c r="R61" i="3"/>
  <c r="P61" i="3"/>
  <c r="K49" i="3"/>
  <c r="AF49" i="3"/>
  <c r="AJ49" i="3"/>
  <c r="AE49" i="3"/>
  <c r="AK49" i="3"/>
  <c r="AB49" i="3"/>
  <c r="V62" i="3"/>
  <c r="AF62" i="3"/>
  <c r="AB62" i="3"/>
  <c r="M62" i="3"/>
  <c r="P62" i="3"/>
  <c r="Z62" i="3"/>
  <c r="X62" i="3"/>
  <c r="AK62" i="3"/>
  <c r="Q62" i="3"/>
  <c r="U62" i="3"/>
  <c r="W22" i="3"/>
  <c r="S22" i="3"/>
  <c r="M75" i="3"/>
  <c r="Z75" i="3"/>
  <c r="AI75" i="3"/>
  <c r="X75" i="3"/>
  <c r="AF39" i="3"/>
  <c r="AD39" i="3"/>
  <c r="L39" i="3"/>
  <c r="AC39" i="3"/>
  <c r="Y39" i="3"/>
  <c r="Y82" i="3"/>
  <c r="U82" i="3"/>
  <c r="V82" i="3"/>
  <c r="AC82" i="3"/>
  <c r="AE82" i="3"/>
  <c r="O82" i="3"/>
  <c r="N82" i="3"/>
  <c r="AG82" i="3"/>
  <c r="AB82" i="3"/>
  <c r="AI82" i="3"/>
  <c r="S82" i="3"/>
  <c r="P82" i="3"/>
  <c r="W82" i="3"/>
  <c r="L82" i="3"/>
  <c r="AJ82" i="3"/>
  <c r="AA82" i="3"/>
  <c r="AH82" i="3"/>
  <c r="Q11" i="3"/>
  <c r="AF11" i="3"/>
  <c r="M11" i="3"/>
  <c r="W11" i="3"/>
  <c r="U11" i="3"/>
  <c r="S11" i="3"/>
  <c r="X11" i="3"/>
  <c r="K11" i="3"/>
  <c r="Y11" i="3"/>
  <c r="AG11" i="3"/>
  <c r="N11" i="3"/>
  <c r="AC11" i="3"/>
  <c r="O11" i="3"/>
  <c r="T11" i="3"/>
  <c r="AB11" i="3"/>
  <c r="AF50" i="3"/>
  <c r="K50" i="3"/>
  <c r="W72" i="3"/>
  <c r="AA72" i="3"/>
  <c r="R75" i="3"/>
  <c r="AH61" i="3"/>
  <c r="Y61" i="3"/>
  <c r="K39" i="3"/>
  <c r="M39" i="3"/>
  <c r="O62" i="3"/>
  <c r="R11" i="3"/>
  <c r="W33" i="3"/>
  <c r="AJ33" i="3"/>
  <c r="AB33" i="3"/>
  <c r="K33" i="3"/>
  <c r="AA33" i="3"/>
  <c r="Z33" i="3"/>
  <c r="L45" i="3"/>
  <c r="S45" i="3"/>
  <c r="X45" i="3"/>
  <c r="AJ45" i="3"/>
  <c r="Q45" i="3"/>
  <c r="U33" i="3"/>
  <c r="Y33" i="3"/>
  <c r="AD33" i="3"/>
  <c r="AG33" i="3"/>
  <c r="Q33" i="3"/>
  <c r="T45" i="3"/>
  <c r="AC45" i="3"/>
  <c r="U45" i="3"/>
  <c r="R33" i="3"/>
  <c r="V33" i="3"/>
  <c r="AH33" i="3"/>
  <c r="AF33" i="3"/>
  <c r="AH45" i="3"/>
  <c r="AE45" i="3"/>
  <c r="AF45" i="3"/>
  <c r="W45" i="3"/>
  <c r="O45" i="3"/>
  <c r="M12" i="3"/>
  <c r="AE12" i="3"/>
  <c r="AA12" i="3"/>
  <c r="N12" i="3"/>
  <c r="AA69" i="3"/>
  <c r="O69" i="3"/>
  <c r="V69" i="3"/>
  <c r="K69" i="3"/>
  <c r="AK69" i="3"/>
  <c r="T85" i="3"/>
  <c r="X85" i="3"/>
  <c r="V85" i="3"/>
  <c r="AB46" i="3"/>
  <c r="Y46" i="3"/>
  <c r="P46" i="3"/>
  <c r="AF46" i="3"/>
  <c r="X46" i="3"/>
  <c r="K12" i="3"/>
  <c r="V12" i="3"/>
  <c r="AK12" i="3"/>
  <c r="S12" i="3"/>
  <c r="N69" i="3"/>
  <c r="AE69" i="3"/>
  <c r="AA85" i="3"/>
  <c r="N85" i="3"/>
  <c r="AK85" i="3"/>
  <c r="AI85" i="3"/>
  <c r="P85" i="3"/>
  <c r="M46" i="3"/>
  <c r="Z46" i="3"/>
  <c r="R46" i="3"/>
  <c r="AD12" i="3"/>
  <c r="Y12" i="3"/>
  <c r="AI12" i="3"/>
  <c r="L12" i="3"/>
  <c r="AD69" i="3"/>
  <c r="U69" i="3"/>
  <c r="AI69" i="3"/>
  <c r="Y69" i="3"/>
  <c r="AE85" i="3"/>
  <c r="R85" i="3"/>
  <c r="AC85" i="3"/>
  <c r="AC46" i="3"/>
  <c r="AK46" i="3"/>
  <c r="AG46" i="3"/>
  <c r="T46" i="3"/>
  <c r="L46" i="3"/>
  <c r="AC12" i="3"/>
  <c r="U12" i="3"/>
  <c r="P12" i="3"/>
  <c r="X12" i="3"/>
  <c r="AJ12" i="3"/>
  <c r="AF12" i="3"/>
  <c r="P69" i="3"/>
  <c r="L69" i="3"/>
  <c r="AC69" i="3"/>
  <c r="S69" i="3"/>
  <c r="Y85" i="3"/>
  <c r="W85" i="3"/>
  <c r="AD85" i="3"/>
  <c r="K46" i="3"/>
  <c r="U46" i="3"/>
  <c r="AE46" i="3"/>
  <c r="V46" i="3"/>
  <c r="W46" i="3"/>
  <c r="AI46" i="3"/>
  <c r="N46" i="3"/>
  <c r="AG12" i="3"/>
  <c r="W12" i="3"/>
  <c r="Q12" i="3"/>
  <c r="O12" i="3"/>
  <c r="AB12" i="3"/>
  <c r="Z12" i="3"/>
  <c r="AH69" i="3"/>
  <c r="Z69" i="3"/>
  <c r="AJ69" i="3"/>
  <c r="AB69" i="3"/>
  <c r="AG69" i="3"/>
  <c r="W69" i="3"/>
  <c r="M69" i="3"/>
  <c r="U85" i="3"/>
  <c r="AG85" i="3"/>
  <c r="AF85" i="3"/>
  <c r="S85" i="3"/>
  <c r="Q85" i="3"/>
  <c r="L85" i="3"/>
  <c r="AH85" i="3"/>
  <c r="S46" i="3"/>
  <c r="O46" i="3"/>
  <c r="AA46" i="3"/>
  <c r="AJ46" i="3"/>
  <c r="P56" i="3"/>
  <c r="V56" i="3"/>
  <c r="AB56" i="3"/>
  <c r="AH56" i="3"/>
  <c r="N56" i="3"/>
  <c r="T56" i="3"/>
  <c r="Z56" i="3"/>
  <c r="AF56" i="3"/>
  <c r="M56" i="3"/>
  <c r="W56" i="3"/>
  <c r="AE56" i="3"/>
  <c r="O56" i="3"/>
  <c r="X56" i="3"/>
  <c r="AG56" i="3"/>
  <c r="K56" i="3"/>
  <c r="S56" i="3"/>
  <c r="AC56" i="3"/>
  <c r="AK56" i="3"/>
  <c r="AA56" i="3"/>
  <c r="L56" i="3"/>
  <c r="AD56" i="3"/>
  <c r="Q56" i="3"/>
  <c r="AI56" i="3"/>
  <c r="R56" i="3"/>
  <c r="AJ56" i="3"/>
  <c r="U56" i="3"/>
  <c r="Y56" i="3"/>
  <c r="N16" i="3"/>
  <c r="T16" i="3"/>
  <c r="Z16" i="3"/>
  <c r="AF16" i="3"/>
  <c r="K16" i="3"/>
  <c r="R16" i="3"/>
  <c r="Y16" i="3"/>
  <c r="AG16" i="3"/>
  <c r="Q16" i="3"/>
  <c r="AA16" i="3"/>
  <c r="AI16" i="3"/>
  <c r="S16" i="3"/>
  <c r="AB16" i="3"/>
  <c r="AJ16" i="3"/>
  <c r="M16" i="3"/>
  <c r="V16" i="3"/>
  <c r="AD16" i="3"/>
  <c r="O16" i="3"/>
  <c r="AE16" i="3"/>
  <c r="U16" i="3"/>
  <c r="AK16" i="3"/>
  <c r="AH16" i="3"/>
  <c r="AC16" i="3"/>
  <c r="W16" i="3"/>
  <c r="L16" i="3"/>
  <c r="P16" i="3"/>
  <c r="X16" i="3"/>
  <c r="P80" i="3"/>
  <c r="V80" i="3"/>
  <c r="AB80" i="3"/>
  <c r="AH80" i="3"/>
  <c r="K80" i="3"/>
  <c r="R80" i="3"/>
  <c r="Y80" i="3"/>
  <c r="AF80" i="3"/>
  <c r="L80" i="3"/>
  <c r="S80" i="3"/>
  <c r="Z80" i="3"/>
  <c r="AG80" i="3"/>
  <c r="M80" i="3"/>
  <c r="T80" i="3"/>
  <c r="AA80" i="3"/>
  <c r="AI80" i="3"/>
  <c r="N80" i="3"/>
  <c r="U80" i="3"/>
  <c r="AC80" i="3"/>
  <c r="AJ80" i="3"/>
  <c r="O80" i="3"/>
  <c r="W80" i="3"/>
  <c r="AD80" i="3"/>
  <c r="AK80" i="3"/>
  <c r="Q80" i="3"/>
  <c r="X80" i="3"/>
  <c r="AE80" i="3"/>
  <c r="K9" i="3"/>
  <c r="Q9" i="3"/>
  <c r="W9" i="3"/>
  <c r="AC9" i="3"/>
  <c r="AI9" i="3"/>
  <c r="M9" i="3"/>
  <c r="S9" i="3"/>
  <c r="Y9" i="3"/>
  <c r="AE9" i="3"/>
  <c r="AK9" i="3"/>
  <c r="L9" i="3"/>
  <c r="U9" i="3"/>
  <c r="AD9" i="3"/>
  <c r="V9" i="3"/>
  <c r="AG9" i="3"/>
  <c r="T9" i="3"/>
  <c r="AH9" i="3"/>
  <c r="Z9" i="3"/>
  <c r="N9" i="3"/>
  <c r="AA9" i="3"/>
  <c r="P9" i="3"/>
  <c r="AF9" i="3"/>
  <c r="AB9" i="3"/>
  <c r="AJ9" i="3"/>
  <c r="O9" i="3"/>
  <c r="R9" i="3"/>
  <c r="X9" i="3"/>
  <c r="N18" i="3"/>
  <c r="T18" i="3"/>
  <c r="Z18" i="3"/>
  <c r="AF18" i="3"/>
  <c r="O18" i="3"/>
  <c r="V18" i="3"/>
  <c r="AC18" i="3"/>
  <c r="AJ18" i="3"/>
  <c r="L18" i="3"/>
  <c r="U18" i="3"/>
  <c r="AD18" i="3"/>
  <c r="M18" i="3"/>
  <c r="W18" i="3"/>
  <c r="AE18" i="3"/>
  <c r="Q18" i="3"/>
  <c r="Y18" i="3"/>
  <c r="AH18" i="3"/>
  <c r="AA18" i="3"/>
  <c r="P18" i="3"/>
  <c r="AG18" i="3"/>
  <c r="K18" i="3"/>
  <c r="AK18" i="3"/>
  <c r="AB18" i="3"/>
  <c r="S18" i="3"/>
  <c r="R18" i="3"/>
  <c r="X18" i="3"/>
  <c r="AI18" i="3"/>
  <c r="K17" i="3"/>
  <c r="Q17" i="3"/>
  <c r="W17" i="3"/>
  <c r="AC17" i="3"/>
  <c r="AI17" i="3"/>
  <c r="M17" i="3"/>
  <c r="T17" i="3"/>
  <c r="AA17" i="3"/>
  <c r="AH17" i="3"/>
  <c r="O17" i="3"/>
  <c r="X17" i="3"/>
  <c r="AF17" i="3"/>
  <c r="P17" i="3"/>
  <c r="Y17" i="3"/>
  <c r="AG17" i="3"/>
  <c r="S17" i="3"/>
  <c r="AB17" i="3"/>
  <c r="AK17" i="3"/>
  <c r="U17" i="3"/>
  <c r="Z17" i="3"/>
  <c r="V17" i="3"/>
  <c r="AE17" i="3"/>
  <c r="R17" i="3"/>
  <c r="AJ17" i="3"/>
  <c r="N17" i="3"/>
  <c r="L17" i="3"/>
  <c r="AD17" i="3"/>
  <c r="P66" i="3"/>
  <c r="V66" i="3"/>
  <c r="AB66" i="3"/>
  <c r="AH66" i="3"/>
  <c r="N66" i="3"/>
  <c r="T66" i="3"/>
  <c r="Z66" i="3"/>
  <c r="AF66" i="3"/>
  <c r="M66" i="3"/>
  <c r="W66" i="3"/>
  <c r="AE66" i="3"/>
  <c r="O66" i="3"/>
  <c r="X66" i="3"/>
  <c r="AG66" i="3"/>
  <c r="K66" i="3"/>
  <c r="S66" i="3"/>
  <c r="AC66" i="3"/>
  <c r="AK66" i="3"/>
  <c r="AA66" i="3"/>
  <c r="L66" i="3"/>
  <c r="AD66" i="3"/>
  <c r="Q66" i="3"/>
  <c r="AI66" i="3"/>
  <c r="R66" i="3"/>
  <c r="AJ66" i="3"/>
  <c r="U66" i="3"/>
  <c r="Y66" i="3"/>
  <c r="P76" i="3"/>
  <c r="V76" i="3"/>
  <c r="AB76" i="3"/>
  <c r="AH76" i="3"/>
  <c r="K76" i="3"/>
  <c r="Q76" i="3"/>
  <c r="W76" i="3"/>
  <c r="AC76" i="3"/>
  <c r="AI76" i="3"/>
  <c r="N76" i="3"/>
  <c r="T76" i="3"/>
  <c r="Z76" i="3"/>
  <c r="AF76" i="3"/>
  <c r="S76" i="3"/>
  <c r="AE76" i="3"/>
  <c r="U76" i="3"/>
  <c r="AG76" i="3"/>
  <c r="L76" i="3"/>
  <c r="X76" i="3"/>
  <c r="AJ76" i="3"/>
  <c r="M76" i="3"/>
  <c r="Y76" i="3"/>
  <c r="AK76" i="3"/>
  <c r="O76" i="3"/>
  <c r="AA76" i="3"/>
  <c r="R76" i="3"/>
  <c r="AD76" i="3"/>
  <c r="M63" i="3"/>
  <c r="S63" i="3"/>
  <c r="Y63" i="3"/>
  <c r="AE63" i="3"/>
  <c r="AK63" i="3"/>
  <c r="K63" i="3"/>
  <c r="Q63" i="3"/>
  <c r="W63" i="3"/>
  <c r="AC63" i="3"/>
  <c r="AI63" i="3"/>
  <c r="N63" i="3"/>
  <c r="V63" i="3"/>
  <c r="AF63" i="3"/>
  <c r="O63" i="3"/>
  <c r="X63" i="3"/>
  <c r="AG63" i="3"/>
  <c r="T63" i="3"/>
  <c r="AB63" i="3"/>
  <c r="R63" i="3"/>
  <c r="AJ63" i="3"/>
  <c r="U63" i="3"/>
  <c r="Z63" i="3"/>
  <c r="AA63" i="3"/>
  <c r="L63" i="3"/>
  <c r="AD63" i="3"/>
  <c r="P63" i="3"/>
  <c r="AH63" i="3"/>
  <c r="O41" i="3"/>
  <c r="U41" i="3"/>
  <c r="AA41" i="3"/>
  <c r="AG41" i="3"/>
  <c r="K41" i="3"/>
  <c r="Q41" i="3"/>
  <c r="W41" i="3"/>
  <c r="AC41" i="3"/>
  <c r="AI41" i="3"/>
  <c r="R41" i="3"/>
  <c r="Z41" i="3"/>
  <c r="AJ41" i="3"/>
  <c r="N41" i="3"/>
  <c r="X41" i="3"/>
  <c r="AF41" i="3"/>
  <c r="M41" i="3"/>
  <c r="AB41" i="3"/>
  <c r="V41" i="3"/>
  <c r="AK41" i="3"/>
  <c r="AD41" i="3"/>
  <c r="L41" i="3"/>
  <c r="AE41" i="3"/>
  <c r="P41" i="3"/>
  <c r="AH41" i="3"/>
  <c r="T41" i="3"/>
  <c r="S41" i="3"/>
  <c r="Y41" i="3"/>
  <c r="N37" i="3"/>
  <c r="T37" i="3"/>
  <c r="Z37" i="3"/>
  <c r="AF37" i="3"/>
  <c r="Q37" i="3"/>
  <c r="X37" i="3"/>
  <c r="AE37" i="3"/>
  <c r="L37" i="3"/>
  <c r="S37" i="3"/>
  <c r="AA37" i="3"/>
  <c r="AH37" i="3"/>
  <c r="M37" i="3"/>
  <c r="W37" i="3"/>
  <c r="AI37" i="3"/>
  <c r="U37" i="3"/>
  <c r="AD37" i="3"/>
  <c r="Y37" i="3"/>
  <c r="R37" i="3"/>
  <c r="AJ37" i="3"/>
  <c r="P37" i="3"/>
  <c r="V37" i="3"/>
  <c r="AB37" i="3"/>
  <c r="K37" i="3"/>
  <c r="AG37" i="3"/>
  <c r="O37" i="3"/>
  <c r="AC37" i="3"/>
  <c r="AK37" i="3"/>
  <c r="O47" i="3"/>
  <c r="U47" i="3"/>
  <c r="AA47" i="3"/>
  <c r="AG47" i="3"/>
  <c r="K47" i="3"/>
  <c r="Q47" i="3"/>
  <c r="W47" i="3"/>
  <c r="AC47" i="3"/>
  <c r="AI47" i="3"/>
  <c r="R47" i="3"/>
  <c r="Z47" i="3"/>
  <c r="AJ47" i="3"/>
  <c r="N47" i="3"/>
  <c r="X47" i="3"/>
  <c r="AF47" i="3"/>
  <c r="M47" i="3"/>
  <c r="AB47" i="3"/>
  <c r="V47" i="3"/>
  <c r="AK47" i="3"/>
  <c r="P47" i="3"/>
  <c r="AH47" i="3"/>
  <c r="S47" i="3"/>
  <c r="T47" i="3"/>
  <c r="AD47" i="3"/>
  <c r="Y47" i="3"/>
  <c r="AE47" i="3"/>
  <c r="L47" i="3"/>
  <c r="K3" i="3"/>
  <c r="Q3" i="3"/>
  <c r="W3" i="3"/>
  <c r="AC3" i="3"/>
  <c r="AI3" i="3"/>
  <c r="M3" i="3"/>
  <c r="S3" i="3"/>
  <c r="Y3" i="3"/>
  <c r="AE3" i="3"/>
  <c r="AK3" i="3"/>
  <c r="L3" i="3"/>
  <c r="U3" i="3"/>
  <c r="AD3" i="3"/>
  <c r="V3" i="3"/>
  <c r="AG3" i="3"/>
  <c r="X3" i="3"/>
  <c r="AJ3" i="3"/>
  <c r="O3" i="3"/>
  <c r="AB3" i="3"/>
  <c r="P3" i="3"/>
  <c r="AF3" i="3"/>
  <c r="T3" i="3"/>
  <c r="AH3" i="3"/>
  <c r="R3" i="3"/>
  <c r="Z3" i="3"/>
  <c r="N3" i="3"/>
  <c r="AA3" i="3"/>
  <c r="O53" i="3"/>
  <c r="U53" i="3"/>
  <c r="AA53" i="3"/>
  <c r="AG53" i="3"/>
  <c r="K53" i="3"/>
  <c r="R53" i="3"/>
  <c r="Y53" i="3"/>
  <c r="AF53" i="3"/>
  <c r="P53" i="3"/>
  <c r="W53" i="3"/>
  <c r="AD53" i="3"/>
  <c r="AK53" i="3"/>
  <c r="L53" i="3"/>
  <c r="V53" i="3"/>
  <c r="AH53" i="3"/>
  <c r="M53" i="3"/>
  <c r="X53" i="3"/>
  <c r="AI53" i="3"/>
  <c r="S53" i="3"/>
  <c r="AC53" i="3"/>
  <c r="Q53" i="3"/>
  <c r="T53" i="3"/>
  <c r="Z53" i="3"/>
  <c r="AB53" i="3"/>
  <c r="AE53" i="3"/>
  <c r="N53" i="3"/>
  <c r="AJ53" i="3"/>
  <c r="M65" i="3"/>
  <c r="S65" i="3"/>
  <c r="Y65" i="3"/>
  <c r="AE65" i="3"/>
  <c r="AK65" i="3"/>
  <c r="K65" i="3"/>
  <c r="Q65" i="3"/>
  <c r="W65" i="3"/>
  <c r="AC65" i="3"/>
  <c r="AI65" i="3"/>
  <c r="N65" i="3"/>
  <c r="V65" i="3"/>
  <c r="AF65" i="3"/>
  <c r="O65" i="3"/>
  <c r="X65" i="3"/>
  <c r="AG65" i="3"/>
  <c r="T65" i="3"/>
  <c r="AB65" i="3"/>
  <c r="R65" i="3"/>
  <c r="AJ65" i="3"/>
  <c r="U65" i="3"/>
  <c r="Z65" i="3"/>
  <c r="AA65" i="3"/>
  <c r="L65" i="3"/>
  <c r="AD65" i="3"/>
  <c r="AH65" i="3"/>
  <c r="P65" i="3"/>
  <c r="N27" i="3"/>
  <c r="T27" i="3"/>
  <c r="Z27" i="3"/>
  <c r="AF27" i="3"/>
  <c r="L27" i="3"/>
  <c r="S27" i="3"/>
  <c r="AA27" i="3"/>
  <c r="AH27" i="3"/>
  <c r="M27" i="3"/>
  <c r="U27" i="3"/>
  <c r="AB27" i="3"/>
  <c r="AI27" i="3"/>
  <c r="P27" i="3"/>
  <c r="W27" i="3"/>
  <c r="AD27" i="3"/>
  <c r="AK27" i="3"/>
  <c r="Q27" i="3"/>
  <c r="AE27" i="3"/>
  <c r="V27" i="3"/>
  <c r="AJ27" i="3"/>
  <c r="K27" i="3"/>
  <c r="AG27" i="3"/>
  <c r="AC27" i="3"/>
  <c r="X27" i="3"/>
  <c r="R27" i="3"/>
  <c r="Y27" i="3"/>
  <c r="O27" i="3"/>
  <c r="K5" i="3"/>
  <c r="Q5" i="3"/>
  <c r="W5" i="3"/>
  <c r="AC5" i="3"/>
  <c r="AI5" i="3"/>
  <c r="M5" i="3"/>
  <c r="S5" i="3"/>
  <c r="Y5" i="3"/>
  <c r="AE5" i="3"/>
  <c r="AK5" i="3"/>
  <c r="L5" i="3"/>
  <c r="U5" i="3"/>
  <c r="AD5" i="3"/>
  <c r="O5" i="3"/>
  <c r="Z5" i="3"/>
  <c r="AJ5" i="3"/>
  <c r="N5" i="3"/>
  <c r="AA5" i="3"/>
  <c r="AB5" i="3"/>
  <c r="P5" i="3"/>
  <c r="AF5" i="3"/>
  <c r="T5" i="3"/>
  <c r="AH5" i="3"/>
  <c r="AG5" i="3"/>
  <c r="R5" i="3"/>
  <c r="V5" i="3"/>
  <c r="X5" i="3"/>
  <c r="K24" i="3"/>
  <c r="Q24" i="3"/>
  <c r="W24" i="3"/>
  <c r="AC24" i="3"/>
  <c r="AI24" i="3"/>
  <c r="N24" i="3"/>
  <c r="U24" i="3"/>
  <c r="AB24" i="3"/>
  <c r="AJ24" i="3"/>
  <c r="O24" i="3"/>
  <c r="V24" i="3"/>
  <c r="AD24" i="3"/>
  <c r="AK24" i="3"/>
  <c r="R24" i="3"/>
  <c r="Y24" i="3"/>
  <c r="AF24" i="3"/>
  <c r="S24" i="3"/>
  <c r="AG24" i="3"/>
  <c r="X24" i="3"/>
  <c r="AA24" i="3"/>
  <c r="M24" i="3"/>
  <c r="AE24" i="3"/>
  <c r="P24" i="3"/>
  <c r="L24" i="3"/>
  <c r="T24" i="3"/>
  <c r="AH24" i="3"/>
  <c r="Z24" i="3"/>
  <c r="K34" i="3"/>
  <c r="Q34" i="3"/>
  <c r="W34" i="3"/>
  <c r="AC34" i="3"/>
  <c r="AI34" i="3"/>
  <c r="L34" i="3"/>
  <c r="S34" i="3"/>
  <c r="Z34" i="3"/>
  <c r="AG34" i="3"/>
  <c r="N34" i="3"/>
  <c r="U34" i="3"/>
  <c r="AB34" i="3"/>
  <c r="AJ34" i="3"/>
  <c r="M34" i="3"/>
  <c r="X34" i="3"/>
  <c r="AH34" i="3"/>
  <c r="T34" i="3"/>
  <c r="AF34" i="3"/>
  <c r="P34" i="3"/>
  <c r="AD34" i="3"/>
  <c r="AA34" i="3"/>
  <c r="V34" i="3"/>
  <c r="AE34" i="3"/>
  <c r="AK34" i="3"/>
  <c r="R34" i="3"/>
  <c r="O34" i="3"/>
  <c r="Y34" i="3"/>
  <c r="P68" i="3"/>
  <c r="V68" i="3"/>
  <c r="AB68" i="3"/>
  <c r="AH68" i="3"/>
  <c r="N68" i="3"/>
  <c r="T68" i="3"/>
  <c r="Z68" i="3"/>
  <c r="AF68" i="3"/>
  <c r="M68" i="3"/>
  <c r="W68" i="3"/>
  <c r="AE68" i="3"/>
  <c r="O68" i="3"/>
  <c r="X68" i="3"/>
  <c r="AG68" i="3"/>
  <c r="K68" i="3"/>
  <c r="S68" i="3"/>
  <c r="AC68" i="3"/>
  <c r="AK68" i="3"/>
  <c r="AA68" i="3"/>
  <c r="L68" i="3"/>
  <c r="AD68" i="3"/>
  <c r="Q68" i="3"/>
  <c r="AI68" i="3"/>
  <c r="R68" i="3"/>
  <c r="AJ68" i="3"/>
  <c r="U68" i="3"/>
  <c r="Y68" i="3"/>
  <c r="P78" i="3"/>
  <c r="V78" i="3"/>
  <c r="AB78" i="3"/>
  <c r="AH78" i="3"/>
  <c r="K78" i="3"/>
  <c r="Q78" i="3"/>
  <c r="W78" i="3"/>
  <c r="AC78" i="3"/>
  <c r="AI78" i="3"/>
  <c r="N78" i="3"/>
  <c r="T78" i="3"/>
  <c r="Z78" i="3"/>
  <c r="AF78" i="3"/>
  <c r="M78" i="3"/>
  <c r="Y78" i="3"/>
  <c r="AK78" i="3"/>
  <c r="O78" i="3"/>
  <c r="AA78" i="3"/>
  <c r="R78" i="3"/>
  <c r="AD78" i="3"/>
  <c r="S78" i="3"/>
  <c r="AE78" i="3"/>
  <c r="U78" i="3"/>
  <c r="AG78" i="3"/>
  <c r="L78" i="3"/>
  <c r="X78" i="3"/>
  <c r="AJ78" i="3"/>
  <c r="N6" i="3"/>
  <c r="T6" i="3"/>
  <c r="Z6" i="3"/>
  <c r="AF6" i="3"/>
  <c r="P6" i="3"/>
  <c r="V6" i="3"/>
  <c r="AB6" i="3"/>
  <c r="AH6" i="3"/>
  <c r="L6" i="3"/>
  <c r="U6" i="3"/>
  <c r="AD6" i="3"/>
  <c r="Q6" i="3"/>
  <c r="AA6" i="3"/>
  <c r="AK6" i="3"/>
  <c r="O6" i="3"/>
  <c r="AC6" i="3"/>
  <c r="K6" i="3"/>
  <c r="Y6" i="3"/>
  <c r="M6" i="3"/>
  <c r="AE6" i="3"/>
  <c r="S6" i="3"/>
  <c r="AI6" i="3"/>
  <c r="AG6" i="3"/>
  <c r="AJ6" i="3"/>
  <c r="R6" i="3"/>
  <c r="W6" i="3"/>
  <c r="X6" i="3"/>
  <c r="P87" i="3"/>
  <c r="V87" i="3"/>
  <c r="AB87" i="3"/>
  <c r="AH87" i="3"/>
  <c r="L87" i="3"/>
  <c r="AD87" i="3"/>
  <c r="K87" i="3"/>
  <c r="Q87" i="3"/>
  <c r="W87" i="3"/>
  <c r="AC87" i="3"/>
  <c r="AI87" i="3"/>
  <c r="R87" i="3"/>
  <c r="AJ87" i="3"/>
  <c r="X87" i="3"/>
  <c r="M87" i="3"/>
  <c r="S87" i="3"/>
  <c r="Y87" i="3"/>
  <c r="AE87" i="3"/>
  <c r="AK87" i="3"/>
  <c r="N87" i="3"/>
  <c r="T87" i="3"/>
  <c r="Z87" i="3"/>
  <c r="AF87" i="3"/>
  <c r="O87" i="3"/>
  <c r="U87" i="3"/>
  <c r="AA87" i="3"/>
  <c r="AG87" i="3"/>
  <c r="M55" i="3"/>
  <c r="S55" i="3"/>
  <c r="Y55" i="3"/>
  <c r="AE55" i="3"/>
  <c r="AK55" i="3"/>
  <c r="K55" i="3"/>
  <c r="Q55" i="3"/>
  <c r="W55" i="3"/>
  <c r="AC55" i="3"/>
  <c r="AI55" i="3"/>
  <c r="N55" i="3"/>
  <c r="V55" i="3"/>
  <c r="AF55" i="3"/>
  <c r="O55" i="3"/>
  <c r="X55" i="3"/>
  <c r="AG55" i="3"/>
  <c r="T55" i="3"/>
  <c r="AB55" i="3"/>
  <c r="R55" i="3"/>
  <c r="AJ55" i="3"/>
  <c r="U55" i="3"/>
  <c r="Z55" i="3"/>
  <c r="AA55" i="3"/>
  <c r="L55" i="3"/>
  <c r="AD55" i="3"/>
  <c r="P55" i="3"/>
  <c r="AH55" i="3"/>
  <c r="M67" i="3"/>
  <c r="S67" i="3"/>
  <c r="Y67" i="3"/>
  <c r="AE67" i="3"/>
  <c r="AK67" i="3"/>
  <c r="K67" i="3"/>
  <c r="Q67" i="3"/>
  <c r="W67" i="3"/>
  <c r="AC67" i="3"/>
  <c r="AI67" i="3"/>
  <c r="N67" i="3"/>
  <c r="V67" i="3"/>
  <c r="AF67" i="3"/>
  <c r="O67" i="3"/>
  <c r="X67" i="3"/>
  <c r="AG67" i="3"/>
  <c r="T67" i="3"/>
  <c r="AB67" i="3"/>
  <c r="R67" i="3"/>
  <c r="AJ67" i="3"/>
  <c r="U67" i="3"/>
  <c r="Z67" i="3"/>
  <c r="AA67" i="3"/>
  <c r="L67" i="3"/>
  <c r="AD67" i="3"/>
  <c r="P67" i="3"/>
  <c r="AH67" i="3"/>
  <c r="P89" i="3"/>
  <c r="V89" i="3"/>
  <c r="AB89" i="3"/>
  <c r="AH89" i="3"/>
  <c r="K89" i="3"/>
  <c r="Q89" i="3"/>
  <c r="W89" i="3"/>
  <c r="AC89" i="3"/>
  <c r="AI89" i="3"/>
  <c r="N89" i="3"/>
  <c r="T89" i="3"/>
  <c r="Z89" i="3"/>
  <c r="AF89" i="3"/>
  <c r="S89" i="3"/>
  <c r="AE89" i="3"/>
  <c r="L89" i="3"/>
  <c r="AJ89" i="3"/>
  <c r="M89" i="3"/>
  <c r="AK89" i="3"/>
  <c r="U89" i="3"/>
  <c r="AG89" i="3"/>
  <c r="X89" i="3"/>
  <c r="Y89" i="3"/>
  <c r="O89" i="3"/>
  <c r="AA89" i="3"/>
  <c r="R89" i="3"/>
  <c r="AD89" i="3"/>
  <c r="K38" i="3"/>
  <c r="Q38" i="3"/>
  <c r="W38" i="3"/>
  <c r="AC38" i="3"/>
  <c r="AI38" i="3"/>
  <c r="L38" i="3"/>
  <c r="S38" i="3"/>
  <c r="Z38" i="3"/>
  <c r="AG38" i="3"/>
  <c r="N38" i="3"/>
  <c r="U38" i="3"/>
  <c r="AB38" i="3"/>
  <c r="AJ38" i="3"/>
  <c r="O38" i="3"/>
  <c r="Y38" i="3"/>
  <c r="AK38" i="3"/>
  <c r="V38" i="3"/>
  <c r="AF38" i="3"/>
  <c r="AA38" i="3"/>
  <c r="T38" i="3"/>
  <c r="AD38" i="3"/>
  <c r="AE38" i="3"/>
  <c r="M38" i="3"/>
  <c r="AH38" i="3"/>
  <c r="R38" i="3"/>
  <c r="P38" i="3"/>
  <c r="X38" i="3"/>
  <c r="L42" i="3"/>
  <c r="R42" i="3"/>
  <c r="X42" i="3"/>
  <c r="AD42" i="3"/>
  <c r="AJ42" i="3"/>
  <c r="N42" i="3"/>
  <c r="T42" i="3"/>
  <c r="Z42" i="3"/>
  <c r="AF42" i="3"/>
  <c r="Q42" i="3"/>
  <c r="AA42" i="3"/>
  <c r="AI42" i="3"/>
  <c r="O42" i="3"/>
  <c r="W42" i="3"/>
  <c r="AG42" i="3"/>
  <c r="S42" i="3"/>
  <c r="AE42" i="3"/>
  <c r="M42" i="3"/>
  <c r="AB42" i="3"/>
  <c r="Y42" i="3"/>
  <c r="AC42" i="3"/>
  <c r="K42" i="3"/>
  <c r="AH42" i="3"/>
  <c r="U42" i="3"/>
  <c r="AK42" i="3"/>
  <c r="P42" i="3"/>
  <c r="V42" i="3"/>
  <c r="K40" i="3"/>
  <c r="Q40" i="3"/>
  <c r="W40" i="3"/>
  <c r="AC40" i="3"/>
  <c r="AI40" i="3"/>
  <c r="O40" i="3"/>
  <c r="V40" i="3"/>
  <c r="AD40" i="3"/>
  <c r="AK40" i="3"/>
  <c r="R40" i="3"/>
  <c r="Y40" i="3"/>
  <c r="AF40" i="3"/>
  <c r="S40" i="3"/>
  <c r="AB40" i="3"/>
  <c r="N40" i="3"/>
  <c r="Z40" i="3"/>
  <c r="AJ40" i="3"/>
  <c r="M40" i="3"/>
  <c r="AE40" i="3"/>
  <c r="X40" i="3"/>
  <c r="U40" i="3"/>
  <c r="AA40" i="3"/>
  <c r="AG40" i="3"/>
  <c r="P40" i="3"/>
  <c r="AH40" i="3"/>
  <c r="L40" i="3"/>
  <c r="T40" i="3"/>
  <c r="L52" i="3"/>
  <c r="R52" i="3"/>
  <c r="X52" i="3"/>
  <c r="AD52" i="3"/>
  <c r="AJ52" i="3"/>
  <c r="P52" i="3"/>
  <c r="W52" i="3"/>
  <c r="AE52" i="3"/>
  <c r="N52" i="3"/>
  <c r="U52" i="3"/>
  <c r="AB52" i="3"/>
  <c r="AI52" i="3"/>
  <c r="T52" i="3"/>
  <c r="AF52" i="3"/>
  <c r="K52" i="3"/>
  <c r="V52" i="3"/>
  <c r="AG52" i="3"/>
  <c r="Q52" i="3"/>
  <c r="AA52" i="3"/>
  <c r="O52" i="3"/>
  <c r="AK52" i="3"/>
  <c r="S52" i="3"/>
  <c r="Y52" i="3"/>
  <c r="Z52" i="3"/>
  <c r="AC52" i="3"/>
  <c r="M52" i="3"/>
  <c r="AH52" i="3"/>
  <c r="M84" i="3"/>
  <c r="S84" i="3"/>
  <c r="Y84" i="3"/>
  <c r="AE84" i="3"/>
  <c r="AK84" i="3"/>
  <c r="O84" i="3"/>
  <c r="AG84" i="3"/>
  <c r="N84" i="3"/>
  <c r="T84" i="3"/>
  <c r="Z84" i="3"/>
  <c r="AF84" i="3"/>
  <c r="AA84" i="3"/>
  <c r="U84" i="3"/>
  <c r="P84" i="3"/>
  <c r="V84" i="3"/>
  <c r="AB84" i="3"/>
  <c r="AH84" i="3"/>
  <c r="K84" i="3"/>
  <c r="Q84" i="3"/>
  <c r="W84" i="3"/>
  <c r="AC84" i="3"/>
  <c r="AI84" i="3"/>
  <c r="X84" i="3"/>
  <c r="AJ84" i="3"/>
  <c r="AD84" i="3"/>
  <c r="L84" i="3"/>
  <c r="R84" i="3"/>
  <c r="K13" i="3"/>
  <c r="Q13" i="3"/>
  <c r="W13" i="3"/>
  <c r="AC13" i="3"/>
  <c r="AI13" i="3"/>
  <c r="N13" i="3"/>
  <c r="U13" i="3"/>
  <c r="AB13" i="3"/>
  <c r="AJ13" i="3"/>
  <c r="P13" i="3"/>
  <c r="Y13" i="3"/>
  <c r="AG13" i="3"/>
  <c r="M13" i="3"/>
  <c r="X13" i="3"/>
  <c r="AH13" i="3"/>
  <c r="O13" i="3"/>
  <c r="Z13" i="3"/>
  <c r="AK13" i="3"/>
  <c r="S13" i="3"/>
  <c r="AD13" i="3"/>
  <c r="R13" i="3"/>
  <c r="T13" i="3"/>
  <c r="AA13" i="3"/>
  <c r="L13" i="3"/>
  <c r="AF13" i="3"/>
  <c r="AE13" i="3"/>
  <c r="V13" i="3"/>
  <c r="N23" i="3"/>
  <c r="T23" i="3"/>
  <c r="Z23" i="3"/>
  <c r="AF23" i="3"/>
  <c r="L23" i="3"/>
  <c r="S23" i="3"/>
  <c r="AA23" i="3"/>
  <c r="AH23" i="3"/>
  <c r="M23" i="3"/>
  <c r="U23" i="3"/>
  <c r="AB23" i="3"/>
  <c r="AI23" i="3"/>
  <c r="P23" i="3"/>
  <c r="W23" i="3"/>
  <c r="AD23" i="3"/>
  <c r="AK23" i="3"/>
  <c r="X23" i="3"/>
  <c r="O23" i="3"/>
  <c r="AC23" i="3"/>
  <c r="Y23" i="3"/>
  <c r="V23" i="3"/>
  <c r="Q23" i="3"/>
  <c r="AJ23" i="3"/>
  <c r="AE23" i="3"/>
  <c r="K23" i="3"/>
  <c r="R23" i="3"/>
  <c r="AG23" i="3"/>
  <c r="L54" i="3"/>
  <c r="R54" i="3"/>
  <c r="X54" i="3"/>
  <c r="AD54" i="3"/>
  <c r="AJ54" i="3"/>
  <c r="M54" i="3"/>
  <c r="T54" i="3"/>
  <c r="AA54" i="3"/>
  <c r="AH54" i="3"/>
  <c r="Q54" i="3"/>
  <c r="Y54" i="3"/>
  <c r="AF54" i="3"/>
  <c r="N54" i="3"/>
  <c r="W54" i="3"/>
  <c r="AI54" i="3"/>
  <c r="O54" i="3"/>
  <c r="Z54" i="3"/>
  <c r="AK54" i="3"/>
  <c r="U54" i="3"/>
  <c r="AE54" i="3"/>
  <c r="S54" i="3"/>
  <c r="V54" i="3"/>
  <c r="AB54" i="3"/>
  <c r="AC54" i="3"/>
  <c r="K54" i="3"/>
  <c r="AG54" i="3"/>
  <c r="P54" i="3"/>
  <c r="M73" i="3"/>
  <c r="S73" i="3"/>
  <c r="Y73" i="3"/>
  <c r="AE73" i="3"/>
  <c r="AK73" i="3"/>
  <c r="N73" i="3"/>
  <c r="T73" i="3"/>
  <c r="Z73" i="3"/>
  <c r="AF73" i="3"/>
  <c r="K73" i="3"/>
  <c r="Q73" i="3"/>
  <c r="W73" i="3"/>
  <c r="AC73" i="3"/>
  <c r="AI73" i="3"/>
  <c r="P73" i="3"/>
  <c r="AB73" i="3"/>
  <c r="R73" i="3"/>
  <c r="AD73" i="3"/>
  <c r="U73" i="3"/>
  <c r="AG73" i="3"/>
  <c r="V73" i="3"/>
  <c r="AH73" i="3"/>
  <c r="L73" i="3"/>
  <c r="X73" i="3"/>
  <c r="AJ73" i="3"/>
  <c r="AA73" i="3"/>
  <c r="O73" i="3"/>
  <c r="P83" i="3"/>
  <c r="V83" i="3"/>
  <c r="AB83" i="3"/>
  <c r="AH83" i="3"/>
  <c r="R83" i="3"/>
  <c r="AJ83" i="3"/>
  <c r="K83" i="3"/>
  <c r="Q83" i="3"/>
  <c r="W83" i="3"/>
  <c r="AC83" i="3"/>
  <c r="AI83" i="3"/>
  <c r="X83" i="3"/>
  <c r="L83" i="3"/>
  <c r="AD83" i="3"/>
  <c r="M83" i="3"/>
  <c r="S83" i="3"/>
  <c r="Y83" i="3"/>
  <c r="AE83" i="3"/>
  <c r="AK83" i="3"/>
  <c r="N83" i="3"/>
  <c r="T83" i="3"/>
  <c r="Z83" i="3"/>
  <c r="AF83" i="3"/>
  <c r="O83" i="3"/>
  <c r="AA83" i="3"/>
  <c r="AG83" i="3"/>
  <c r="U83" i="3"/>
  <c r="N10" i="3"/>
  <c r="T10" i="3"/>
  <c r="Z10" i="3"/>
  <c r="AF10" i="3"/>
  <c r="P10" i="3"/>
  <c r="W10" i="3"/>
  <c r="AD10" i="3"/>
  <c r="AK10" i="3"/>
  <c r="O10" i="3"/>
  <c r="X10" i="3"/>
  <c r="AG10" i="3"/>
  <c r="Q10" i="3"/>
  <c r="AA10" i="3"/>
  <c r="AJ10" i="3"/>
  <c r="R10" i="3"/>
  <c r="AB10" i="3"/>
  <c r="K10" i="3"/>
  <c r="U10" i="3"/>
  <c r="AE10" i="3"/>
  <c r="S10" i="3"/>
  <c r="V10" i="3"/>
  <c r="AC10" i="3"/>
  <c r="L10" i="3"/>
  <c r="AH10" i="3"/>
  <c r="Y10" i="3"/>
  <c r="M10" i="3"/>
  <c r="AI10" i="3"/>
  <c r="L44" i="3"/>
  <c r="R44" i="3"/>
  <c r="X44" i="3"/>
  <c r="AD44" i="3"/>
  <c r="AJ44" i="3"/>
  <c r="N44" i="3"/>
  <c r="T44" i="3"/>
  <c r="Z44" i="3"/>
  <c r="AF44" i="3"/>
  <c r="Q44" i="3"/>
  <c r="AA44" i="3"/>
  <c r="AI44" i="3"/>
  <c r="O44" i="3"/>
  <c r="W44" i="3"/>
  <c r="AG44" i="3"/>
  <c r="M44" i="3"/>
  <c r="AB44" i="3"/>
  <c r="V44" i="3"/>
  <c r="AK44" i="3"/>
  <c r="U44" i="3"/>
  <c r="Y44" i="3"/>
  <c r="AC44" i="3"/>
  <c r="P44" i="3"/>
  <c r="AH44" i="3"/>
  <c r="AE44" i="3"/>
  <c r="K44" i="3"/>
  <c r="S44" i="3"/>
  <c r="M77" i="3"/>
  <c r="S77" i="3"/>
  <c r="Y77" i="3"/>
  <c r="AE77" i="3"/>
  <c r="AK77" i="3"/>
  <c r="N77" i="3"/>
  <c r="T77" i="3"/>
  <c r="Z77" i="3"/>
  <c r="AF77" i="3"/>
  <c r="K77" i="3"/>
  <c r="Q77" i="3"/>
  <c r="W77" i="3"/>
  <c r="AC77" i="3"/>
  <c r="AI77" i="3"/>
  <c r="P77" i="3"/>
  <c r="AB77" i="3"/>
  <c r="R77" i="3"/>
  <c r="AD77" i="3"/>
  <c r="U77" i="3"/>
  <c r="AG77" i="3"/>
  <c r="V77" i="3"/>
  <c r="AH77" i="3"/>
  <c r="L77" i="3"/>
  <c r="X77" i="3"/>
  <c r="AJ77" i="3"/>
  <c r="O77" i="3"/>
  <c r="AA77" i="3"/>
  <c r="K32" i="3"/>
  <c r="Q32" i="3"/>
  <c r="W32" i="3"/>
  <c r="AC32" i="3"/>
  <c r="AI32" i="3"/>
  <c r="O32" i="3"/>
  <c r="V32" i="3"/>
  <c r="AD32" i="3"/>
  <c r="AK32" i="3"/>
  <c r="R32" i="3"/>
  <c r="Y32" i="3"/>
  <c r="AF32" i="3"/>
  <c r="T32" i="3"/>
  <c r="AE32" i="3"/>
  <c r="P32" i="3"/>
  <c r="AB32" i="3"/>
  <c r="M32" i="3"/>
  <c r="Z32" i="3"/>
  <c r="S32" i="3"/>
  <c r="AJ32" i="3"/>
  <c r="L32" i="3"/>
  <c r="AG32" i="3"/>
  <c r="N32" i="3"/>
  <c r="U32" i="3"/>
  <c r="AA32" i="3"/>
  <c r="X32" i="3"/>
  <c r="AH32" i="3"/>
  <c r="O43" i="3"/>
  <c r="U43" i="3"/>
  <c r="AA43" i="3"/>
  <c r="AG43" i="3"/>
  <c r="K43" i="3"/>
  <c r="Q43" i="3"/>
  <c r="W43" i="3"/>
  <c r="AC43" i="3"/>
  <c r="AI43" i="3"/>
  <c r="R43" i="3"/>
  <c r="Z43" i="3"/>
  <c r="AJ43" i="3"/>
  <c r="N43" i="3"/>
  <c r="X43" i="3"/>
  <c r="AF43" i="3"/>
  <c r="V43" i="3"/>
  <c r="AK43" i="3"/>
  <c r="S43" i="3"/>
  <c r="AE43" i="3"/>
  <c r="Y43" i="3"/>
  <c r="AB43" i="3"/>
  <c r="L43" i="3"/>
  <c r="AD43" i="3"/>
  <c r="P43" i="3"/>
  <c r="AH43" i="3"/>
  <c r="M43" i="3"/>
  <c r="T43" i="3"/>
  <c r="N29" i="3"/>
  <c r="T29" i="3"/>
  <c r="Z29" i="3"/>
  <c r="AF29" i="3"/>
  <c r="L29" i="3"/>
  <c r="S29" i="3"/>
  <c r="AA29" i="3"/>
  <c r="AH29" i="3"/>
  <c r="O29" i="3"/>
  <c r="W29" i="3"/>
  <c r="AE29" i="3"/>
  <c r="Q29" i="3"/>
  <c r="Y29" i="3"/>
  <c r="AI29" i="3"/>
  <c r="K29" i="3"/>
  <c r="X29" i="3"/>
  <c r="AK29" i="3"/>
  <c r="M29" i="3"/>
  <c r="AC29" i="3"/>
  <c r="V29" i="3"/>
  <c r="AD29" i="3"/>
  <c r="U29" i="3"/>
  <c r="AG29" i="3"/>
  <c r="AJ29" i="3"/>
  <c r="R29" i="3"/>
  <c r="P29" i="3"/>
  <c r="AB29" i="3"/>
  <c r="K19" i="3"/>
  <c r="Q19" i="3"/>
  <c r="W19" i="3"/>
  <c r="AC19" i="3"/>
  <c r="AI19" i="3"/>
  <c r="P19" i="3"/>
  <c r="X19" i="3"/>
  <c r="AE19" i="3"/>
  <c r="S19" i="3"/>
  <c r="AA19" i="3"/>
  <c r="AJ19" i="3"/>
  <c r="L19" i="3"/>
  <c r="T19" i="3"/>
  <c r="AB19" i="3"/>
  <c r="AK19" i="3"/>
  <c r="N19" i="3"/>
  <c r="V19" i="3"/>
  <c r="AF19" i="3"/>
  <c r="O19" i="3"/>
  <c r="AG19" i="3"/>
  <c r="U19" i="3"/>
  <c r="Z19" i="3"/>
  <c r="AD19" i="3"/>
  <c r="R19" i="3"/>
  <c r="AH19" i="3"/>
  <c r="M19" i="3"/>
  <c r="Y19" i="3"/>
  <c r="K28" i="3"/>
  <c r="Q28" i="3"/>
  <c r="W28" i="3"/>
  <c r="AC28" i="3"/>
  <c r="AI28" i="3"/>
  <c r="R28" i="3"/>
  <c r="Y28" i="3"/>
  <c r="AF28" i="3"/>
  <c r="P28" i="3"/>
  <c r="Z28" i="3"/>
  <c r="AH28" i="3"/>
  <c r="L28" i="3"/>
  <c r="T28" i="3"/>
  <c r="AB28" i="3"/>
  <c r="AK28" i="3"/>
  <c r="V28" i="3"/>
  <c r="AJ28" i="3"/>
  <c r="N28" i="3"/>
  <c r="AD28" i="3"/>
  <c r="X28" i="3"/>
  <c r="U28" i="3"/>
  <c r="O28" i="3"/>
  <c r="AA28" i="3"/>
  <c r="AE28" i="3"/>
  <c r="AG28" i="3"/>
  <c r="M28" i="3"/>
  <c r="S28" i="3"/>
  <c r="P64" i="3"/>
  <c r="V64" i="3"/>
  <c r="AB64" i="3"/>
  <c r="AH64" i="3"/>
  <c r="N64" i="3"/>
  <c r="T64" i="3"/>
  <c r="Z64" i="3"/>
  <c r="AF64" i="3"/>
  <c r="M64" i="3"/>
  <c r="W64" i="3"/>
  <c r="AE64" i="3"/>
  <c r="O64" i="3"/>
  <c r="X64" i="3"/>
  <c r="AG64" i="3"/>
  <c r="K64" i="3"/>
  <c r="S64" i="3"/>
  <c r="AC64" i="3"/>
  <c r="AK64" i="3"/>
  <c r="AA64" i="3"/>
  <c r="L64" i="3"/>
  <c r="AD64" i="3"/>
  <c r="Q64" i="3"/>
  <c r="AI64" i="3"/>
  <c r="R64" i="3"/>
  <c r="AJ64" i="3"/>
  <c r="U64" i="3"/>
  <c r="Y64" i="3"/>
  <c r="M59" i="3"/>
  <c r="S59" i="3"/>
  <c r="Y59" i="3"/>
  <c r="AE59" i="3"/>
  <c r="AK59" i="3"/>
  <c r="K59" i="3"/>
  <c r="Q59" i="3"/>
  <c r="W59" i="3"/>
  <c r="AC59" i="3"/>
  <c r="AI59" i="3"/>
  <c r="N59" i="3"/>
  <c r="V59" i="3"/>
  <c r="AF59" i="3"/>
  <c r="O59" i="3"/>
  <c r="X59" i="3"/>
  <c r="AG59" i="3"/>
  <c r="T59" i="3"/>
  <c r="AB59" i="3"/>
  <c r="R59" i="3"/>
  <c r="AJ59" i="3"/>
  <c r="U59" i="3"/>
  <c r="Z59" i="3"/>
  <c r="AA59" i="3"/>
  <c r="L59" i="3"/>
  <c r="AD59" i="3"/>
  <c r="P59" i="3"/>
  <c r="AH59" i="3"/>
  <c r="P70" i="3"/>
  <c r="V70" i="3"/>
  <c r="AB70" i="3"/>
  <c r="AH70" i="3"/>
  <c r="N70" i="3"/>
  <c r="T70" i="3"/>
  <c r="Z70" i="3"/>
  <c r="AF70" i="3"/>
  <c r="M70" i="3"/>
  <c r="W70" i="3"/>
  <c r="AE70" i="3"/>
  <c r="O70" i="3"/>
  <c r="X70" i="3"/>
  <c r="AG70" i="3"/>
  <c r="K70" i="3"/>
  <c r="S70" i="3"/>
  <c r="AC70" i="3"/>
  <c r="AK70" i="3"/>
  <c r="AA70" i="3"/>
  <c r="L70" i="3"/>
  <c r="AD70" i="3"/>
  <c r="Q70" i="3"/>
  <c r="AI70" i="3"/>
  <c r="R70" i="3"/>
  <c r="AJ70" i="3"/>
  <c r="U70" i="3"/>
  <c r="Y70" i="3"/>
  <c r="K30" i="3"/>
  <c r="Q30" i="3"/>
  <c r="W30" i="3"/>
  <c r="AC30" i="3"/>
  <c r="AI30" i="3"/>
  <c r="N30" i="3"/>
  <c r="U30" i="3"/>
  <c r="AB30" i="3"/>
  <c r="AJ30" i="3"/>
  <c r="L30" i="3"/>
  <c r="T30" i="3"/>
  <c r="AD30" i="3"/>
  <c r="O30" i="3"/>
  <c r="X30" i="3"/>
  <c r="AF30" i="3"/>
  <c r="M30" i="3"/>
  <c r="Z30" i="3"/>
  <c r="AA30" i="3"/>
  <c r="V30" i="3"/>
  <c r="AK30" i="3"/>
  <c r="P30" i="3"/>
  <c r="AH30" i="3"/>
  <c r="AE30" i="3"/>
  <c r="R30" i="3"/>
  <c r="Y30" i="3"/>
  <c r="S30" i="3"/>
  <c r="AG30" i="3"/>
  <c r="N14" i="3"/>
  <c r="T14" i="3"/>
  <c r="Z14" i="3"/>
  <c r="AF14" i="3"/>
  <c r="P14" i="3"/>
  <c r="M14" i="3"/>
  <c r="V14" i="3"/>
  <c r="AC14" i="3"/>
  <c r="AJ14" i="3"/>
  <c r="L14" i="3"/>
  <c r="W14" i="3"/>
  <c r="AE14" i="3"/>
  <c r="O14" i="3"/>
  <c r="X14" i="3"/>
  <c r="AG14" i="3"/>
  <c r="R14" i="3"/>
  <c r="AA14" i="3"/>
  <c r="AI14" i="3"/>
  <c r="Q14" i="3"/>
  <c r="S14" i="3"/>
  <c r="AK14" i="3"/>
  <c r="Y14" i="3"/>
  <c r="AD14" i="3"/>
  <c r="AH14" i="3"/>
  <c r="U14" i="3"/>
  <c r="K14" i="3"/>
  <c r="AB14" i="3"/>
  <c r="N21" i="3"/>
  <c r="T21" i="3"/>
  <c r="Z21" i="3"/>
  <c r="AF21" i="3"/>
  <c r="P21" i="3"/>
  <c r="W21" i="3"/>
  <c r="AD21" i="3"/>
  <c r="AK21" i="3"/>
  <c r="Q21" i="3"/>
  <c r="X21" i="3"/>
  <c r="AE21" i="3"/>
  <c r="L21" i="3"/>
  <c r="S21" i="3"/>
  <c r="AA21" i="3"/>
  <c r="AH21" i="3"/>
  <c r="U21" i="3"/>
  <c r="AI21" i="3"/>
  <c r="K21" i="3"/>
  <c r="Y21" i="3"/>
  <c r="V21" i="3"/>
  <c r="R21" i="3"/>
  <c r="M21" i="3"/>
  <c r="AJ21" i="3"/>
  <c r="AG21" i="3"/>
  <c r="O21" i="3"/>
  <c r="AB21" i="3"/>
  <c r="AC21" i="3"/>
  <c r="N31" i="3"/>
  <c r="T31" i="3"/>
  <c r="Z31" i="3"/>
  <c r="AF31" i="3"/>
  <c r="P31" i="3"/>
  <c r="W31" i="3"/>
  <c r="AD31" i="3"/>
  <c r="R31" i="3"/>
  <c r="AA31" i="3"/>
  <c r="AI31" i="3"/>
  <c r="L31" i="3"/>
  <c r="U31" i="3"/>
  <c r="AC31" i="3"/>
  <c r="AK31" i="3"/>
  <c r="O31" i="3"/>
  <c r="AB31" i="3"/>
  <c r="K31" i="3"/>
  <c r="Y31" i="3"/>
  <c r="V31" i="3"/>
  <c r="AJ31" i="3"/>
  <c r="S31" i="3"/>
  <c r="M31" i="3"/>
  <c r="AH31" i="3"/>
  <c r="Q31" i="3"/>
  <c r="X31" i="3"/>
  <c r="AG31" i="3"/>
  <c r="AE31" i="3"/>
  <c r="N4" i="3"/>
  <c r="T4" i="3"/>
  <c r="Z4" i="3"/>
  <c r="AF4" i="3"/>
  <c r="P4" i="3"/>
  <c r="V4" i="3"/>
  <c r="AB4" i="3"/>
  <c r="AH4" i="3"/>
  <c r="L4" i="3"/>
  <c r="U4" i="3"/>
  <c r="AD4" i="3"/>
  <c r="M4" i="3"/>
  <c r="X4" i="3"/>
  <c r="AI4" i="3"/>
  <c r="K4" i="3"/>
  <c r="Y4" i="3"/>
  <c r="AK4" i="3"/>
  <c r="O4" i="3"/>
  <c r="AC4" i="3"/>
  <c r="Q4" i="3"/>
  <c r="AE4" i="3"/>
  <c r="S4" i="3"/>
  <c r="AJ4" i="3"/>
  <c r="AG4" i="3"/>
  <c r="R4" i="3"/>
  <c r="W4" i="3"/>
  <c r="AA4" i="3"/>
  <c r="M79" i="3"/>
  <c r="S79" i="3"/>
  <c r="Y79" i="3"/>
  <c r="AE79" i="3"/>
  <c r="AK79" i="3"/>
  <c r="N79" i="3"/>
  <c r="T79" i="3"/>
  <c r="Z79" i="3"/>
  <c r="AF79" i="3"/>
  <c r="K79" i="3"/>
  <c r="Q79" i="3"/>
  <c r="W79" i="3"/>
  <c r="AC79" i="3"/>
  <c r="AI79" i="3"/>
  <c r="V79" i="3"/>
  <c r="AH79" i="3"/>
  <c r="L79" i="3"/>
  <c r="X79" i="3"/>
  <c r="AJ79" i="3"/>
  <c r="O79" i="3"/>
  <c r="AA79" i="3"/>
  <c r="P79" i="3"/>
  <c r="AB79" i="3"/>
  <c r="R79" i="3"/>
  <c r="AD79" i="3"/>
  <c r="AG79" i="3"/>
  <c r="U79" i="3"/>
  <c r="K7" i="3"/>
  <c r="Q7" i="3"/>
  <c r="W7" i="3"/>
  <c r="AC7" i="3"/>
  <c r="AI7" i="3"/>
  <c r="M7" i="3"/>
  <c r="S7" i="3"/>
  <c r="Y7" i="3"/>
  <c r="AE7" i="3"/>
  <c r="AK7" i="3"/>
  <c r="L7" i="3"/>
  <c r="U7" i="3"/>
  <c r="AD7" i="3"/>
  <c r="R7" i="3"/>
  <c r="AB7" i="3"/>
  <c r="P7" i="3"/>
  <c r="AF7" i="3"/>
  <c r="Z7" i="3"/>
  <c r="N7" i="3"/>
  <c r="AA7" i="3"/>
  <c r="T7" i="3"/>
  <c r="AH7" i="3"/>
  <c r="AG7" i="3"/>
  <c r="AJ7" i="3"/>
  <c r="O7" i="3"/>
  <c r="V7" i="3"/>
  <c r="X7" i="3"/>
  <c r="P74" i="3"/>
  <c r="V74" i="3"/>
  <c r="AB74" i="3"/>
  <c r="AH74" i="3"/>
  <c r="K74" i="3"/>
  <c r="Q74" i="3"/>
  <c r="W74" i="3"/>
  <c r="AC74" i="3"/>
  <c r="AI74" i="3"/>
  <c r="N74" i="3"/>
  <c r="T74" i="3"/>
  <c r="Z74" i="3"/>
  <c r="AF74" i="3"/>
  <c r="M74" i="3"/>
  <c r="Y74" i="3"/>
  <c r="AK74" i="3"/>
  <c r="R74" i="3"/>
  <c r="O74" i="3"/>
  <c r="AA74" i="3"/>
  <c r="AD74" i="3"/>
  <c r="S74" i="3"/>
  <c r="AE74" i="3"/>
  <c r="U74" i="3"/>
  <c r="AG74" i="3"/>
  <c r="AJ74" i="3"/>
  <c r="L74" i="3"/>
  <c r="X74" i="3"/>
  <c r="O51" i="3"/>
  <c r="U51" i="3"/>
  <c r="AA51" i="3"/>
  <c r="AG51" i="3"/>
  <c r="N51" i="3"/>
  <c r="V51" i="3"/>
  <c r="AC51" i="3"/>
  <c r="AJ51" i="3"/>
  <c r="L51" i="3"/>
  <c r="S51" i="3"/>
  <c r="Z51" i="3"/>
  <c r="AH51" i="3"/>
  <c r="R51" i="3"/>
  <c r="AD51" i="3"/>
  <c r="T51" i="3"/>
  <c r="AE51" i="3"/>
  <c r="K51" i="3"/>
  <c r="W51" i="3"/>
  <c r="AF51" i="3"/>
  <c r="P51" i="3"/>
  <c r="Y51" i="3"/>
  <c r="AK51" i="3"/>
  <c r="AI51" i="3"/>
  <c r="M51" i="3"/>
  <c r="Q51" i="3"/>
  <c r="X51" i="3"/>
  <c r="AB51" i="3"/>
  <c r="M86" i="3"/>
  <c r="S86" i="3"/>
  <c r="Y86" i="3"/>
  <c r="AE86" i="3"/>
  <c r="AK86" i="3"/>
  <c r="AA86" i="3"/>
  <c r="N86" i="3"/>
  <c r="T86" i="3"/>
  <c r="Z86" i="3"/>
  <c r="AF86" i="3"/>
  <c r="U86" i="3"/>
  <c r="AG86" i="3"/>
  <c r="O86" i="3"/>
  <c r="P86" i="3"/>
  <c r="V86" i="3"/>
  <c r="AB86" i="3"/>
  <c r="AH86" i="3"/>
  <c r="K86" i="3"/>
  <c r="Q86" i="3"/>
  <c r="W86" i="3"/>
  <c r="AC86" i="3"/>
  <c r="AI86" i="3"/>
  <c r="L86" i="3"/>
  <c r="R86" i="3"/>
  <c r="X86" i="3"/>
  <c r="AD86" i="3"/>
  <c r="AJ86" i="3"/>
  <c r="L48" i="3"/>
  <c r="R48" i="3"/>
  <c r="X48" i="3"/>
  <c r="AD48" i="3"/>
  <c r="AJ48" i="3"/>
  <c r="N48" i="3"/>
  <c r="T48" i="3"/>
  <c r="Z48" i="3"/>
  <c r="AF48" i="3"/>
  <c r="Q48" i="3"/>
  <c r="AA48" i="3"/>
  <c r="AI48" i="3"/>
  <c r="O48" i="3"/>
  <c r="W48" i="3"/>
  <c r="AG48" i="3"/>
  <c r="S48" i="3"/>
  <c r="AE48" i="3"/>
  <c r="M48" i="3"/>
  <c r="AB48" i="3"/>
  <c r="K48" i="3"/>
  <c r="AH48" i="3"/>
  <c r="P48" i="3"/>
  <c r="AK48" i="3"/>
  <c r="U48" i="3"/>
  <c r="Y48" i="3"/>
  <c r="V48" i="3"/>
  <c r="AC48" i="3"/>
  <c r="P60" i="3"/>
  <c r="V60" i="3"/>
  <c r="AB60" i="3"/>
  <c r="AH60" i="3"/>
  <c r="N60" i="3"/>
  <c r="T60" i="3"/>
  <c r="Z60" i="3"/>
  <c r="AF60" i="3"/>
  <c r="M60" i="3"/>
  <c r="W60" i="3"/>
  <c r="AE60" i="3"/>
  <c r="O60" i="3"/>
  <c r="X60" i="3"/>
  <c r="AG60" i="3"/>
  <c r="K60" i="3"/>
  <c r="S60" i="3"/>
  <c r="AC60" i="3"/>
  <c r="AK60" i="3"/>
  <c r="AA60" i="3"/>
  <c r="L60" i="3"/>
  <c r="AD60" i="3"/>
  <c r="Q60" i="3"/>
  <c r="AI60" i="3"/>
  <c r="R60" i="3"/>
  <c r="AJ60" i="3"/>
  <c r="U60" i="3"/>
  <c r="Y60" i="3"/>
</calcChain>
</file>

<file path=xl/sharedStrings.xml><?xml version="1.0" encoding="utf-8"?>
<sst xmlns="http://schemas.openxmlformats.org/spreadsheetml/2006/main" count="278" uniqueCount="99">
  <si>
    <t>РОССИЙСКАЯ ФЕДЕРАЦИЯ</t>
  </si>
  <si>
    <t>ЦЕНТРАЛЬНЫЙ ФЕДЕРАЛЬНЫЙ ОКРУГ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</si>
  <si>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</si>
  <si>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</si>
  <si>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</si>
  <si>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</si>
  <si>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</si>
  <si>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</si>
  <si>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</si>
  <si>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</si>
  <si>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</si>
  <si>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</si>
  <si>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</si>
  <si>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</si>
  <si>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</si>
  <si>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</si>
  <si>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</si>
  <si>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</si>
  <si>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</si>
  <si>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г. Москва</t>
  </si>
  <si>
    <t>СЕВЕРО-ЗАПАДНЫЙ ФЕДЕРАЛЬНЫЙ ОКРУГ</t>
  </si>
  <si>
    <t>Республика Карелия</t>
  </si>
  <si>
    <t>Республика Коми</t>
  </si>
  <si>
    <t>Архангельская область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</si>
  <si>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</si>
  <si>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</si>
  <si>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</si>
  <si>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</si>
  <si>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</si>
  <si>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</si>
  <si>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г. Санкт-Петербург</t>
  </si>
  <si>
    <t>ЮЖНЫЙ ФЕДЕРАЛЬНЫЙ ОКРУГ</t>
  </si>
  <si>
    <t>Республика Адыгея (Адыгея)</t>
  </si>
  <si>
    <t>Республика Калмыкия</t>
  </si>
  <si>
    <t>Республика Крым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</si>
  <si>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</si>
  <si>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</si>
  <si>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</si>
  <si>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</si>
  <si>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г. Севастополь</t>
  </si>
  <si>
    <t>СЕВЕРО-КАВКАЗСКИЙ ФЕДЕРАЛЬНЫЙ ОКРУГ</t>
  </si>
  <si>
    <t>Республика Дагестан</t>
  </si>
  <si>
    <t>Республика Ингушетия</t>
  </si>
  <si>
    <t>Кабардино-Балкарская Республика</t>
  </si>
  <si>
    <t>Карачаево-Черкесская Республика</t>
  </si>
  <si>
    <t>Республика Северная Осетия - Алания</t>
  </si>
  <si>
    <t>Чеченская Республика</t>
  </si>
  <si>
    <t>Ставропольский край</t>
  </si>
  <si>
    <t>ПРИВОЛЖСКИЙ ФЕДЕРАЛЬНЫЙ ОКРУГ</t>
  </si>
  <si>
    <t>Республика Башкортостан</t>
  </si>
  <si>
    <t>Республика Марий Эл</t>
  </si>
  <si>
    <t>Республика Мордовия</t>
  </si>
  <si>
    <t>Республика Татарстан (Татарстан)</t>
  </si>
  <si>
    <t>Удмуртская Республика</t>
  </si>
  <si>
    <t>Чувашская Республика - Чувашия</t>
  </si>
  <si>
    <t>Пермский край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</si>
  <si>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</si>
  <si>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</si>
  <si>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</si>
  <si>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</si>
  <si>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Самарская область</t>
  </si>
  <si>
    <t>Саратовская область</t>
  </si>
  <si>
    <t>Ульяновская область</t>
  </si>
  <si>
    <t>УРАЛЬСКИЙ ФЕДЕРАЛЬНЫЙ ОКРУГ</t>
  </si>
  <si>
    <t>Курганская область</t>
  </si>
  <si>
    <t>Свердловская область</t>
  </si>
  <si>
    <t>Тюменская область</t>
  </si>
  <si>
    <t>Челябинская область</t>
  </si>
  <si>
    <t>СИБИРСКИЙ ФЕДЕРАЛЬНЫЙ ОКРУГ</t>
  </si>
  <si>
    <t>Республика Алтай</t>
  </si>
  <si>
    <t>Республика Тыва</t>
  </si>
  <si>
    <t>Республика Хакасия</t>
  </si>
  <si>
    <t>Алтайский край</t>
  </si>
  <si>
    <t>Красноярский край</t>
  </si>
  <si>
    <t>Иркутская область</t>
  </si>
  <si>
    <t>Кемеровская область - Кузбасс</t>
  </si>
  <si>
    <t>Новосибирская область</t>
  </si>
  <si>
    <t>Омская область</t>
  </si>
  <si>
    <t>Томская область</t>
  </si>
  <si>
    <t>ДАЛЬНЕВОСТОЧНЫЙ ФЕДЕРАЛЬНЫЙ ОКРУГ</t>
  </si>
  <si>
    <t>Республика Бурятия</t>
  </si>
  <si>
    <t>Республика Саха (Якутия)</t>
  </si>
  <si>
    <t>Забайкальский край</t>
  </si>
  <si>
    <t>Камчатский край</t>
  </si>
  <si>
    <t>Приморский край</t>
  </si>
  <si>
    <t>Хабаровский край</t>
  </si>
  <si>
    <t>Амурская область</t>
  </si>
  <si>
    <t>Магаданская область</t>
  </si>
  <si>
    <t>Сахалинская область</t>
  </si>
  <si>
    <t>Еврейская автономная область</t>
  </si>
  <si>
    <t>Чукотский автономный округ</t>
  </si>
  <si>
    <t>Регион</t>
  </si>
  <si>
    <t>в том числе               Ненецкий автономный округ</t>
  </si>
  <si>
    <t>Архангельская область без автономного округа</t>
  </si>
  <si>
    <t xml:space="preserve">в том числе:                     Ханты-Мансийский       автономный округ - Югра </t>
  </si>
  <si>
    <t xml:space="preserve">Ямало-Ненецкий автономный округ </t>
  </si>
  <si>
    <t xml:space="preserve">Тюменская область 
без автономных округов </t>
  </si>
  <si>
    <t>Дата</t>
  </si>
  <si>
    <t>Ипотечные жилищные кредиты населению, в % к соответствующему месяцу предыдущего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</si>
</sst>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Arial Cyr"/>
      <charset val="204"/>
    </font>
    <font>
      <b/>
      <sz val="2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C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2">
    <xf numFmtId="0" fontId="0" fillId="0" borderId="0" xfId="0"/>
    <xf numFmtId="0" fontId="1" fillId="0" borderId="0" xfId="0" applyFont="1"/>
    <xf numFmtId="14" fontId="2" fillId="2" borderId="1" xfId="0" applyNumberFormat="1" applyFont="1" applyFill="1" applyBorder="1"/>
    <xf numFmtId="14" fontId="2" fillId="0" borderId="1" xfId="0" applyNumberFormat="1" applyFont="1" applyBorder="1"/>
    <xf numFmtId="49" fontId="3" fillId="3" borderId="1" xfId="0" applyNumberFormat="1" applyFont="1" applyFill="1" applyBorder="1" applyAlignment="1">
      <alignment horizontal="left" vertical="center" wrapText="1"/>
    </xf>
    <xf numFmtId="3" fontId="2" fillId="0" borderId="1" xfId="0" applyNumberFormat="1" applyFont="1" applyBorder="1"/>
    <xf numFmtId="49" fontId="3" fillId="4" borderId="1" xfId="0" applyNumberFormat="1" applyFont="1" applyFill="1" applyBorder="1" applyAlignment="1">
      <alignment horizontal="left" vertical="center" wrapText="1"/>
    </xf>
    <xf numFmtId="3" fontId="1" fillId="0" borderId="1" xfId="0" applyNumberFormat="1" applyFont="1" applyBorder="1"/>
    <xf numFmtId="49" fontId="4" fillId="4" borderId="1" xfId="0" applyNumberFormat="1" applyFont="1" applyFill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1" applyFont="1" applyBorder="1" applyAlignment="1">
      <alignment horizontal="left" wrapText="1" indent="2"/>
    </xf>
    <xf numFmtId="0" fontId="8" fillId="0" borderId="0" xfId="1" applyFont="1"/>
    <xf numFmtId="14" fontId="8" fillId="0" borderId="0" xfId="1" applyNumberFormat="1" applyFont="1"/>
    <xf numFmtId="164" fontId="2" fillId="5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2" fillId="6" borderId="1" xfId="0" applyNumberFormat="1" applyFont="1" applyFill="1" applyBorder="1"/>
    <xf numFmtId="164" fontId="2" fillId="6" borderId="1" xfId="0" applyNumberFormat="1" applyFont="1" applyFill="1" applyBorder="1" applyAlignment="1">
      <alignment horizontal="center" vertical="center"/>
    </xf>
    <xf numFmtId="164" fontId="1" fillId="6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/>
    </xf>
    <xf numFmtId="0" fontId="6" fillId="0" borderId="1" xfId="1" applyFont="1" applyBorder="1" applyAlignment="1">
      <alignment horizontal="left" wrapText="1"/>
    </xf>
    <xf numFmtId="0" fontId="6" fillId="0" borderId="2" xfId="1" applyFont="1" applyBorder="1" applyAlignment="1">
      <alignment horizontal="left" wrapText="1"/>
    </xf>
    <xf numFmtId="0" fontId="6" fillId="0" borderId="3" xfId="1" applyFont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_&#1057;&#1087;&#1077;&#1094;&#1080;&#1072;&#1083;&#1080;&#1079;&#1072;&#1094;&#1080;&#1103;\3.1%20&#1055;&#1088;&#1086;&#1092;&#1080;&#1083;&#1100;%20&#1088;&#1077;&#1075;&#1080;&#1086;&#1085;&#1072;%20(&#1086;&#1073;&#1085;&#1086;&#1074;&#1083;&#1077;&#1085;&#1080;&#1077;%202022)\&#1048;&#1089;&#1093;&#1086;&#1076;&#1085;&#1099;&#1077;%20&#1092;&#1072;&#1081;&#1083;&#1099;\3.%20&#1057;&#1072;&#1081;&#1090;%20&#1062;&#1041;\02_14_Debt_mortgag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 рублях"/>
      <sheetName val="в т.ч. просроч. в рублях"/>
      <sheetName val="по приобр. правам в рублях"/>
      <sheetName val="с учетом приобр. прав в рублях"/>
      <sheetName val="в инвалюте"/>
      <sheetName val="в т.ч. просроч. в инвалюте"/>
      <sheetName val="по приобр. правам в инвалюте"/>
      <sheetName val="с учетом приобр. прав в инвал"/>
      <sheetName val="итого"/>
      <sheetName val="в т.ч. просроч."/>
      <sheetName val="по приобр. правам итого"/>
      <sheetName val="с учетом приобр. прав итого"/>
      <sheetName val="02_14_Debt_mortga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Задолженность по ипотечным жилищным кредитам, предоставленным физическим лицам-резидентам, млн руб.</v>
          </cell>
          <cell r="B1"/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</row>
        <row r="2">
          <cell r="A2"/>
          <cell r="B2">
            <v>43497</v>
          </cell>
          <cell r="C2">
            <v>43525</v>
          </cell>
          <cell r="D2">
            <v>43556</v>
          </cell>
          <cell r="E2">
            <v>43586</v>
          </cell>
          <cell r="F2">
            <v>43617</v>
          </cell>
          <cell r="G2">
            <v>43647</v>
          </cell>
          <cell r="H2">
            <v>43678</v>
          </cell>
          <cell r="I2">
            <v>43709</v>
          </cell>
          <cell r="J2">
            <v>43739</v>
          </cell>
          <cell r="K2">
            <v>43770</v>
          </cell>
          <cell r="L2">
            <v>43800</v>
          </cell>
          <cell r="M2">
            <v>43831</v>
          </cell>
          <cell r="N2">
            <v>43862</v>
          </cell>
          <cell r="O2">
            <v>43891</v>
          </cell>
          <cell r="P2">
            <v>43922</v>
          </cell>
          <cell r="Q2">
            <v>43952</v>
          </cell>
          <cell r="R2">
            <v>43983</v>
          </cell>
          <cell r="S2">
            <v>44013</v>
          </cell>
          <cell r="T2">
            <v>44044</v>
          </cell>
          <cell r="U2">
            <v>44075</v>
          </cell>
          <cell r="V2">
            <v>44105</v>
          </cell>
          <cell r="W2">
            <v>44136</v>
          </cell>
          <cell r="X2">
            <v>44166</v>
          </cell>
          <cell r="Y2">
            <v>44197</v>
          </cell>
          <cell r="Z2">
            <v>44228</v>
          </cell>
          <cell r="AA2">
            <v>44256</v>
          </cell>
          <cell r="AB2">
            <v>44287</v>
          </cell>
          <cell r="AC2">
            <v>44317</v>
          </cell>
          <cell r="AD2">
            <v>44348</v>
          </cell>
          <cell r="AE2">
            <v>44378</v>
          </cell>
          <cell r="AF2">
            <v>44409</v>
          </cell>
          <cell r="AG2">
            <v>44440</v>
          </cell>
          <cell r="AH2">
            <v>44470</v>
          </cell>
          <cell r="AI2">
            <v>44501</v>
          </cell>
          <cell r="AJ2">
            <v>44531</v>
          </cell>
          <cell r="AK2">
            <v>44562</v>
          </cell>
          <cell r="AL2">
            <v>44593</v>
          </cell>
          <cell r="AM2">
            <v>44621</v>
          </cell>
          <cell r="AN2">
            <v>44652</v>
          </cell>
          <cell r="AO2">
            <v>44682</v>
          </cell>
          <cell r="AP2">
            <v>44713</v>
          </cell>
          <cell r="AQ2">
            <v>44743</v>
          </cell>
          <cell r="AR2">
            <v>44774</v>
          </cell>
          <cell r="AS2">
            <v>44805</v>
          </cell>
          <cell r="AT2">
            <v>44835</v>
          </cell>
          <cell r="AU2">
            <v>44866</v>
          </cell>
          <cell r="AV2">
            <v>44896</v>
          </cell>
          <cell r="AW2">
            <v>44927</v>
          </cell>
          <cell r="AX2">
            <v>44958</v>
          </cell>
          <cell r="AY2">
            <v>44986</v>
          </cell>
          <cell r="AZ2">
            <v>45017</v>
          </cell>
          <cell r="BA2">
            <v>45047</v>
          </cell>
          <cell r="BB2">
            <v>45078</v>
          </cell>
          <cell r="BC2">
            <v>45108</v>
          </cell>
          <cell r="BD2">
            <v>45139</v>
          </cell>
          <cell r="BE2">
            <v>45170</v>
          </cell>
          <cell r="BF2">
            <v>45200</v>
          </cell>
          <cell r="BG2">
            <v>45231</v>
          </cell>
          <cell r="BH2">
            <v>45261</v>
          </cell>
          <cell r="BI2">
            <v>45292</v>
          </cell>
          <cell r="BJ2">
            <v>45323</v>
          </cell>
          <cell r="BK2">
            <v>45352</v>
          </cell>
          <cell r="BL2">
            <v>45383</v>
          </cell>
          <cell r="BM2">
            <v>45413</v>
          </cell>
          <cell r="BN2">
            <v>45444</v>
          </cell>
          <cell r="BO2">
            <v>45474</v>
          </cell>
          <cell r="BP2">
            <v>45505</v>
          </cell>
          <cell r="BQ2">
            <v>45536</v>
          </cell>
          <cell r="BR2">
            <v>45566</v>
          </cell>
          <cell r="BS2">
            <v>45597</v>
          </cell>
          <cell r="BT2">
            <v>45627</v>
          </cell>
          <cell r="BU2">
            <v>45658</v>
          </cell>
          <cell r="BV2">
            <v>45689</v>
          </cell>
          <cell r="BW2">
            <v>45717</v>
          </cell>
          <cell r="BX2">
            <v>45748</v>
          </cell>
          <cell r="BY2">
            <v>45778</v>
          </cell>
          <cell r="BZ2">
            <v>45809</v>
          </cell>
          <cell r="CA2">
            <v>45839</v>
          </cell>
          <cell r="CB2">
            <v>45870</v>
          </cell>
          <cell r="CC2">
            <v>45901</v>
          </cell>
          <cell r="CD2">
            <v>45931</v>
          </cell>
          <cell r="CE2">
            <v>45962</v>
          </cell>
          <cell r="CF2">
            <v>45992</v>
          </cell>
          <cell r="CG2">
            <v>46023</v>
          </cell>
        </row>
        <row r="3">
          <cell r="A3" t="str">
            <v>РОССИЙСКАЯ ФЕДЕРАЦИЯ</v>
          </cell>
          <cell r="B3">
            <v>6637626</v>
          </cell>
          <cell r="C3">
            <v>6749946</v>
          </cell>
          <cell r="D3">
            <v>6852457</v>
          </cell>
          <cell r="E3">
            <v>6965727</v>
          </cell>
          <cell r="F3">
            <v>7045323</v>
          </cell>
          <cell r="G3">
            <v>7121008</v>
          </cell>
          <cell r="H3">
            <v>7134980</v>
          </cell>
          <cell r="I3">
            <v>7245834</v>
          </cell>
          <cell r="J3">
            <v>7356769</v>
          </cell>
          <cell r="K3">
            <v>7385931</v>
          </cell>
          <cell r="L3">
            <v>7524734</v>
          </cell>
          <cell r="M3">
            <v>7636847</v>
          </cell>
          <cell r="N3">
            <v>7693639</v>
          </cell>
          <cell r="O3">
            <v>7821103</v>
          </cell>
          <cell r="P3">
            <v>7949171</v>
          </cell>
          <cell r="Q3">
            <v>8012330</v>
          </cell>
          <cell r="R3">
            <v>8083257</v>
          </cell>
          <cell r="S3">
            <v>8197705</v>
          </cell>
          <cell r="T3">
            <v>8378033</v>
          </cell>
          <cell r="U3">
            <v>8578805</v>
          </cell>
          <cell r="V3">
            <v>8843427</v>
          </cell>
          <cell r="W3">
            <v>9125459</v>
          </cell>
          <cell r="X3">
            <v>9152381</v>
          </cell>
          <cell r="Y3">
            <v>9290811</v>
          </cell>
          <cell r="Z3">
            <v>9375666</v>
          </cell>
          <cell r="AA3">
            <v>9558962</v>
          </cell>
          <cell r="AB3">
            <v>9789762</v>
          </cell>
          <cell r="AC3">
            <v>10068938</v>
          </cell>
          <cell r="AD3">
            <v>10282255</v>
          </cell>
          <cell r="AE3">
            <v>10574685</v>
          </cell>
          <cell r="AF3">
            <v>10780962</v>
          </cell>
          <cell r="AG3">
            <v>10967838</v>
          </cell>
          <cell r="AH3">
            <v>11207470</v>
          </cell>
          <cell r="AI3">
            <v>11431224</v>
          </cell>
          <cell r="AJ3">
            <v>11454071</v>
          </cell>
          <cell r="AK3">
            <v>11768408</v>
          </cell>
          <cell r="AL3">
            <v>11907506</v>
          </cell>
          <cell r="AM3">
            <v>12180462</v>
          </cell>
          <cell r="AN3">
            <v>12451156</v>
          </cell>
          <cell r="AO3">
            <v>12437834</v>
          </cell>
          <cell r="AP3">
            <v>12424024</v>
          </cell>
          <cell r="AQ3">
            <v>12508527</v>
          </cell>
          <cell r="AR3">
            <v>12682250</v>
          </cell>
          <cell r="AS3">
            <v>12793734</v>
          </cell>
          <cell r="AT3">
            <v>13093644</v>
          </cell>
          <cell r="AU3">
            <v>13321902</v>
          </cell>
          <cell r="AV3">
            <v>13528585</v>
          </cell>
          <cell r="AW3">
            <v>13844977</v>
          </cell>
          <cell r="AX3">
            <v>13926821</v>
          </cell>
          <cell r="AY3">
            <v>14144107</v>
          </cell>
          <cell r="AZ3">
            <v>14445193</v>
          </cell>
          <cell r="BA3">
            <v>14753193</v>
          </cell>
          <cell r="BB3">
            <v>15085122</v>
          </cell>
          <cell r="BC3">
            <v>15449500</v>
          </cell>
          <cell r="BD3">
            <v>15653569</v>
          </cell>
          <cell r="BE3">
            <v>16236452</v>
          </cell>
          <cell r="BF3">
            <v>16905307</v>
          </cell>
          <cell r="BG3">
            <v>17398359</v>
          </cell>
          <cell r="BH3">
            <v>17727340</v>
          </cell>
          <cell r="BI3">
            <v>18016040</v>
          </cell>
          <cell r="BJ3">
            <v>18145170</v>
          </cell>
          <cell r="BK3">
            <v>18225842</v>
          </cell>
          <cell r="BL3">
            <v>18454131</v>
          </cell>
          <cell r="BM3">
            <v>18607122</v>
          </cell>
          <cell r="BN3">
            <v>18767079</v>
          </cell>
          <cell r="BO3">
            <v>19284733</v>
          </cell>
          <cell r="BP3">
            <v>19211672</v>
          </cell>
          <cell r="BQ3">
            <v>19289792</v>
          </cell>
          <cell r="BR3">
            <v>19231910</v>
          </cell>
          <cell r="BS3">
            <v>19111326</v>
          </cell>
          <cell r="BT3">
            <v>19123971</v>
          </cell>
          <cell r="BU3">
            <v>19198714</v>
          </cell>
          <cell r="BV3">
            <v>19089720</v>
          </cell>
          <cell r="BW3">
            <v>19148549</v>
          </cell>
          <cell r="BX3">
            <v>19222800</v>
          </cell>
          <cell r="BY3">
            <v>19340191</v>
          </cell>
          <cell r="BZ3">
            <v>19462210</v>
          </cell>
          <cell r="CA3">
            <v>19538804</v>
          </cell>
          <cell r="CB3">
            <v>19477459</v>
          </cell>
          <cell r="CC3">
            <v>19702476</v>
          </cell>
          <cell r="CD3">
            <v>19922052</v>
          </cell>
          <cell r="CE3">
            <v>20218934</v>
          </cell>
          <cell r="CF3">
            <v>20475185</v>
          </cell>
          <cell r="CG3">
            <v>20839420</v>
          </cell>
        </row>
        <row r="4">
          <cell r="A4" t="str">
            <v>ЦЕНТРАЛЬНЫЙ ФЕДЕРАЛЬНЫЙ ОКРУГ</v>
          </cell>
          <cell r="B4">
            <v>1999537</v>
          </cell>
          <cell r="C4">
            <v>2040045</v>
          </cell>
          <cell r="D4">
            <v>2074241</v>
          </cell>
          <cell r="E4">
            <v>2114217</v>
          </cell>
          <cell r="F4">
            <v>2143319</v>
          </cell>
          <cell r="G4">
            <v>2171750</v>
          </cell>
          <cell r="H4">
            <v>2185039</v>
          </cell>
          <cell r="I4">
            <v>2227808</v>
          </cell>
          <cell r="J4">
            <v>2263654</v>
          </cell>
          <cell r="K4">
            <v>2285561</v>
          </cell>
          <cell r="L4">
            <v>2337493</v>
          </cell>
          <cell r="M4">
            <v>2376728</v>
          </cell>
          <cell r="N4">
            <v>2400577</v>
          </cell>
          <cell r="O4">
            <v>2451890</v>
          </cell>
          <cell r="P4">
            <v>2500457</v>
          </cell>
          <cell r="Q4">
            <v>2512366</v>
          </cell>
          <cell r="R4">
            <v>2530704</v>
          </cell>
          <cell r="S4">
            <v>2563666</v>
          </cell>
          <cell r="T4">
            <v>2626065</v>
          </cell>
          <cell r="U4">
            <v>2694954</v>
          </cell>
          <cell r="V4">
            <v>2785039</v>
          </cell>
          <cell r="W4">
            <v>2880882</v>
          </cell>
          <cell r="X4">
            <v>2911813</v>
          </cell>
          <cell r="Y4">
            <v>2960000</v>
          </cell>
          <cell r="Z4">
            <v>2992549</v>
          </cell>
          <cell r="AA4">
            <v>3059694</v>
          </cell>
          <cell r="AB4">
            <v>3137030</v>
          </cell>
          <cell r="AC4">
            <v>3232351</v>
          </cell>
          <cell r="AD4">
            <v>3305958</v>
          </cell>
          <cell r="AE4">
            <v>3398430</v>
          </cell>
          <cell r="AF4">
            <v>3465457</v>
          </cell>
          <cell r="AG4">
            <v>3531697</v>
          </cell>
          <cell r="AH4">
            <v>3611672</v>
          </cell>
          <cell r="AI4">
            <v>3693298</v>
          </cell>
          <cell r="AJ4">
            <v>3714536</v>
          </cell>
          <cell r="AK4">
            <v>3822937</v>
          </cell>
          <cell r="AL4">
            <v>3868176</v>
          </cell>
          <cell r="AM4">
            <v>3963808</v>
          </cell>
          <cell r="AN4">
            <v>4033555</v>
          </cell>
          <cell r="AO4">
            <v>4027923</v>
          </cell>
          <cell r="AP4">
            <v>4033608</v>
          </cell>
          <cell r="AQ4">
            <v>4071380</v>
          </cell>
          <cell r="AR4">
            <v>4135759</v>
          </cell>
          <cell r="AS4">
            <v>4179627</v>
          </cell>
          <cell r="AT4">
            <v>4270137</v>
          </cell>
          <cell r="AU4">
            <v>4326848</v>
          </cell>
          <cell r="AV4">
            <v>4382096</v>
          </cell>
          <cell r="AW4">
            <v>4468478</v>
          </cell>
          <cell r="AX4">
            <v>4482973</v>
          </cell>
          <cell r="AY4">
            <v>4546771</v>
          </cell>
          <cell r="AZ4">
            <v>4629098</v>
          </cell>
          <cell r="BA4">
            <v>4711333</v>
          </cell>
          <cell r="BB4">
            <v>4801942</v>
          </cell>
          <cell r="BC4">
            <v>4899826</v>
          </cell>
          <cell r="BD4">
            <v>4948792</v>
          </cell>
          <cell r="BE4">
            <v>5111355</v>
          </cell>
          <cell r="BF4">
            <v>5298274</v>
          </cell>
          <cell r="BG4">
            <v>5430706</v>
          </cell>
          <cell r="BH4">
            <v>5511263</v>
          </cell>
          <cell r="BI4">
            <v>5587709</v>
          </cell>
          <cell r="BJ4">
            <v>5630456</v>
          </cell>
          <cell r="BK4">
            <v>5653308</v>
          </cell>
          <cell r="BL4">
            <v>5722835</v>
          </cell>
          <cell r="BM4">
            <v>5762241</v>
          </cell>
          <cell r="BN4">
            <v>5801983</v>
          </cell>
          <cell r="BO4">
            <v>5944868</v>
          </cell>
          <cell r="BP4">
            <v>5918006</v>
          </cell>
          <cell r="BQ4">
            <v>5934966</v>
          </cell>
          <cell r="BR4">
            <v>5904884</v>
          </cell>
          <cell r="BS4">
            <v>5821525</v>
          </cell>
          <cell r="BT4">
            <v>5841776</v>
          </cell>
          <cell r="BU4">
            <v>5858890</v>
          </cell>
          <cell r="BV4">
            <v>5925049</v>
          </cell>
          <cell r="BW4">
            <v>5952392</v>
          </cell>
          <cell r="BX4">
            <v>5979694</v>
          </cell>
          <cell r="BY4">
            <v>6016818</v>
          </cell>
          <cell r="BZ4">
            <v>6054214</v>
          </cell>
          <cell r="CA4">
            <v>6075072</v>
          </cell>
          <cell r="CB4">
            <v>6070324</v>
          </cell>
          <cell r="CC4">
            <v>6127820</v>
          </cell>
          <cell r="CD4">
            <v>6193538</v>
          </cell>
          <cell r="CE4">
            <v>6278084</v>
          </cell>
          <cell r="CF4">
            <v>6351164</v>
          </cell>
          <cell r="CG4">
            <v>6450668</v>
          </cell>
        </row>
        <row r="5">
          <cell r="A5" t="str">
            <v>Белгородская область</v>
          </cell>
          <cell r="B5">
            <v>43448</v>
          </cell>
          <cell r="C5">
            <v>44178</v>
          </cell>
          <cell r="D5">
            <v>44890</v>
          </cell>
          <cell r="E5">
            <v>45652</v>
          </cell>
          <cell r="F5">
            <v>46228</v>
          </cell>
          <cell r="G5">
            <v>46752</v>
          </cell>
          <cell r="H5">
            <v>46812</v>
          </cell>
          <cell r="I5">
            <v>47478</v>
          </cell>
          <cell r="J5">
            <v>48102</v>
          </cell>
          <cell r="K5">
            <v>47572</v>
          </cell>
          <cell r="L5">
            <v>48267</v>
          </cell>
          <cell r="M5">
            <v>48891</v>
          </cell>
          <cell r="N5">
            <v>49251</v>
          </cell>
          <cell r="O5">
            <v>50036</v>
          </cell>
          <cell r="P5">
            <v>51021</v>
          </cell>
          <cell r="Q5">
            <v>51758</v>
          </cell>
          <cell r="R5">
            <v>52481</v>
          </cell>
          <cell r="S5">
            <v>53555</v>
          </cell>
          <cell r="T5">
            <v>55347</v>
          </cell>
          <cell r="U5">
            <v>57374</v>
          </cell>
          <cell r="V5">
            <v>59525</v>
          </cell>
          <cell r="W5">
            <v>61844</v>
          </cell>
          <cell r="X5">
            <v>62580</v>
          </cell>
          <cell r="Y5">
            <v>64055</v>
          </cell>
          <cell r="Z5">
            <v>64772</v>
          </cell>
          <cell r="AA5">
            <v>66129</v>
          </cell>
          <cell r="AB5">
            <v>67562</v>
          </cell>
          <cell r="AC5">
            <v>68966</v>
          </cell>
          <cell r="AD5">
            <v>70209</v>
          </cell>
          <cell r="AE5">
            <v>72276</v>
          </cell>
          <cell r="AF5">
            <v>74004</v>
          </cell>
          <cell r="AG5">
            <v>75661</v>
          </cell>
          <cell r="AH5">
            <v>77383</v>
          </cell>
          <cell r="AI5">
            <v>79104</v>
          </cell>
          <cell r="AJ5">
            <v>79294</v>
          </cell>
          <cell r="AK5">
            <v>81541</v>
          </cell>
          <cell r="AL5">
            <v>82585</v>
          </cell>
          <cell r="AM5">
            <v>84390</v>
          </cell>
          <cell r="AN5">
            <v>86491</v>
          </cell>
          <cell r="AO5">
            <v>86005</v>
          </cell>
          <cell r="AP5">
            <v>85763</v>
          </cell>
          <cell r="AQ5">
            <v>86464</v>
          </cell>
          <cell r="AR5">
            <v>87968</v>
          </cell>
          <cell r="AS5">
            <v>89033</v>
          </cell>
          <cell r="AT5">
            <v>91190</v>
          </cell>
          <cell r="AU5">
            <v>93118</v>
          </cell>
          <cell r="AV5">
            <v>95129</v>
          </cell>
          <cell r="AW5">
            <v>98489</v>
          </cell>
          <cell r="AX5">
            <v>99182</v>
          </cell>
          <cell r="AY5">
            <v>100927</v>
          </cell>
          <cell r="AZ5">
            <v>103264</v>
          </cell>
          <cell r="BA5">
            <v>105587</v>
          </cell>
          <cell r="BB5">
            <v>107857</v>
          </cell>
          <cell r="BC5">
            <v>110647</v>
          </cell>
          <cell r="BD5">
            <v>112356</v>
          </cell>
          <cell r="BE5">
            <v>117175</v>
          </cell>
          <cell r="BF5">
            <v>123869</v>
          </cell>
          <cell r="BG5">
            <v>127801</v>
          </cell>
          <cell r="BH5">
            <v>130673</v>
          </cell>
          <cell r="BI5">
            <v>133674</v>
          </cell>
          <cell r="BJ5">
            <v>134543</v>
          </cell>
          <cell r="BK5">
            <v>134658</v>
          </cell>
          <cell r="BL5">
            <v>136319</v>
          </cell>
          <cell r="BM5">
            <v>138298</v>
          </cell>
          <cell r="BN5">
            <v>140515</v>
          </cell>
          <cell r="BO5">
            <v>145223</v>
          </cell>
          <cell r="BP5">
            <v>142973</v>
          </cell>
          <cell r="BQ5">
            <v>143986</v>
          </cell>
          <cell r="BR5">
            <v>144409</v>
          </cell>
          <cell r="BS5">
            <v>144952</v>
          </cell>
          <cell r="BT5">
            <v>143965</v>
          </cell>
          <cell r="BU5">
            <v>145000</v>
          </cell>
          <cell r="BV5">
            <v>141503</v>
          </cell>
          <cell r="BW5">
            <v>141951</v>
          </cell>
          <cell r="BX5">
            <v>142248</v>
          </cell>
          <cell r="BY5">
            <v>143014</v>
          </cell>
          <cell r="BZ5">
            <v>143990</v>
          </cell>
          <cell r="CA5">
            <v>145004</v>
          </cell>
          <cell r="CB5">
            <v>144896</v>
          </cell>
          <cell r="CC5">
            <v>147119</v>
          </cell>
          <cell r="CD5">
            <v>148697</v>
          </cell>
          <cell r="CE5">
            <v>151569</v>
          </cell>
          <cell r="CF5">
            <v>154843</v>
          </cell>
          <cell r="CG5">
            <v>158392</v>
          </cell>
        </row>
        <row r="6">
          <cell r="A6" t="str">
            <v>Брянская область</v>
          </cell>
          <cell r="B6">
            <v>37451</v>
          </cell>
          <cell r="C6">
            <v>38053</v>
          </cell>
          <cell r="D6">
            <v>38590</v>
          </cell>
          <cell r="E6">
            <v>39152</v>
          </cell>
          <cell r="F6">
            <v>39550</v>
          </cell>
          <cell r="G6">
            <v>39980</v>
          </cell>
          <cell r="H6">
            <v>40083</v>
          </cell>
          <cell r="I6">
            <v>40445</v>
          </cell>
          <cell r="J6">
            <v>41005</v>
          </cell>
          <cell r="K6">
            <v>41460</v>
          </cell>
          <cell r="L6">
            <v>41882</v>
          </cell>
          <cell r="M6">
            <v>42425</v>
          </cell>
          <cell r="N6">
            <v>42532</v>
          </cell>
          <cell r="O6">
            <v>43038</v>
          </cell>
          <cell r="P6">
            <v>43652</v>
          </cell>
          <cell r="Q6">
            <v>43885</v>
          </cell>
          <cell r="R6">
            <v>44138</v>
          </cell>
          <cell r="S6">
            <v>44792</v>
          </cell>
          <cell r="T6">
            <v>45816</v>
          </cell>
          <cell r="U6">
            <v>47116</v>
          </cell>
          <cell r="V6">
            <v>48752</v>
          </cell>
          <cell r="W6">
            <v>50328</v>
          </cell>
          <cell r="X6">
            <v>50614</v>
          </cell>
          <cell r="Y6">
            <v>51230</v>
          </cell>
          <cell r="Z6">
            <v>51452</v>
          </cell>
          <cell r="AA6">
            <v>52141</v>
          </cell>
          <cell r="AB6">
            <v>53333</v>
          </cell>
          <cell r="AC6">
            <v>55107</v>
          </cell>
          <cell r="AD6">
            <v>55767</v>
          </cell>
          <cell r="AE6">
            <v>57154</v>
          </cell>
          <cell r="AF6">
            <v>58134</v>
          </cell>
          <cell r="AG6">
            <v>59118</v>
          </cell>
          <cell r="AH6">
            <v>60317</v>
          </cell>
          <cell r="AI6">
            <v>61711</v>
          </cell>
          <cell r="AJ6">
            <v>61168</v>
          </cell>
          <cell r="AK6">
            <v>62982</v>
          </cell>
          <cell r="AL6">
            <v>63547</v>
          </cell>
          <cell r="AM6">
            <v>64830</v>
          </cell>
          <cell r="AN6">
            <v>65652</v>
          </cell>
          <cell r="AO6">
            <v>65256</v>
          </cell>
          <cell r="AP6">
            <v>65093</v>
          </cell>
          <cell r="AQ6">
            <v>65401</v>
          </cell>
          <cell r="AR6">
            <v>66278</v>
          </cell>
          <cell r="AS6">
            <v>66479</v>
          </cell>
          <cell r="AT6">
            <v>67911</v>
          </cell>
          <cell r="AU6">
            <v>69127</v>
          </cell>
          <cell r="AV6">
            <v>70171</v>
          </cell>
          <cell r="AW6">
            <v>71646</v>
          </cell>
          <cell r="AX6">
            <v>71914</v>
          </cell>
          <cell r="AY6">
            <v>72990</v>
          </cell>
          <cell r="AZ6">
            <v>74415</v>
          </cell>
          <cell r="BA6">
            <v>76131</v>
          </cell>
          <cell r="BB6">
            <v>77644</v>
          </cell>
          <cell r="BC6">
            <v>79453</v>
          </cell>
          <cell r="BD6">
            <v>80002</v>
          </cell>
          <cell r="BE6">
            <v>83088</v>
          </cell>
          <cell r="BF6">
            <v>86356</v>
          </cell>
          <cell r="BG6">
            <v>89039</v>
          </cell>
          <cell r="BH6">
            <v>90709</v>
          </cell>
          <cell r="BI6">
            <v>91696</v>
          </cell>
          <cell r="BJ6">
            <v>92069</v>
          </cell>
          <cell r="BK6">
            <v>92033</v>
          </cell>
          <cell r="BL6">
            <v>93036</v>
          </cell>
          <cell r="BM6">
            <v>94017</v>
          </cell>
          <cell r="BN6">
            <v>94985</v>
          </cell>
          <cell r="BO6">
            <v>97476</v>
          </cell>
          <cell r="BP6">
            <v>96621</v>
          </cell>
          <cell r="BQ6">
            <v>97024</v>
          </cell>
          <cell r="BR6">
            <v>97137</v>
          </cell>
          <cell r="BS6">
            <v>97441</v>
          </cell>
          <cell r="BT6">
            <v>96094</v>
          </cell>
          <cell r="BU6">
            <v>96079</v>
          </cell>
          <cell r="BV6">
            <v>93255</v>
          </cell>
          <cell r="BW6">
            <v>93577</v>
          </cell>
          <cell r="BX6">
            <v>93752</v>
          </cell>
          <cell r="BY6">
            <v>94182</v>
          </cell>
          <cell r="BZ6">
            <v>94816</v>
          </cell>
          <cell r="CA6">
            <v>95510</v>
          </cell>
          <cell r="CB6">
            <v>94903</v>
          </cell>
          <cell r="CC6">
            <v>96088</v>
          </cell>
          <cell r="CD6">
            <v>96786</v>
          </cell>
          <cell r="CE6">
            <v>98307</v>
          </cell>
          <cell r="CF6">
            <v>99929</v>
          </cell>
          <cell r="CG6">
            <v>100803</v>
          </cell>
        </row>
        <row r="7">
          <cell r="A7" t="str">
            <v>Владимирская область</v>
          </cell>
          <cell r="B7">
            <v>45541</v>
          </cell>
          <cell r="C7">
            <v>46379</v>
          </cell>
          <cell r="D7">
            <v>47272</v>
          </cell>
          <cell r="E7">
            <v>48143</v>
          </cell>
          <cell r="F7">
            <v>48817</v>
          </cell>
          <cell r="G7">
            <v>49386</v>
          </cell>
          <cell r="H7">
            <v>49183</v>
          </cell>
          <cell r="I7">
            <v>49515</v>
          </cell>
          <cell r="J7">
            <v>50820</v>
          </cell>
          <cell r="K7">
            <v>51030</v>
          </cell>
          <cell r="L7">
            <v>51826</v>
          </cell>
          <cell r="M7">
            <v>52370</v>
          </cell>
          <cell r="N7">
            <v>52356</v>
          </cell>
          <cell r="O7">
            <v>52923</v>
          </cell>
          <cell r="P7">
            <v>53607</v>
          </cell>
          <cell r="Q7">
            <v>53904</v>
          </cell>
          <cell r="R7">
            <v>54223</v>
          </cell>
          <cell r="S7">
            <v>54900</v>
          </cell>
          <cell r="T7">
            <v>56100</v>
          </cell>
          <cell r="U7">
            <v>57509</v>
          </cell>
          <cell r="V7">
            <v>59278</v>
          </cell>
          <cell r="W7">
            <v>61164</v>
          </cell>
          <cell r="X7">
            <v>61271</v>
          </cell>
          <cell r="Y7">
            <v>62290</v>
          </cell>
          <cell r="Z7">
            <v>62651</v>
          </cell>
          <cell r="AA7">
            <v>63864</v>
          </cell>
          <cell r="AB7">
            <v>65019</v>
          </cell>
          <cell r="AC7">
            <v>66873</v>
          </cell>
          <cell r="AD7">
            <v>68130</v>
          </cell>
          <cell r="AE7">
            <v>69776</v>
          </cell>
          <cell r="AF7">
            <v>70995</v>
          </cell>
          <cell r="AG7">
            <v>72392</v>
          </cell>
          <cell r="AH7">
            <v>73785</v>
          </cell>
          <cell r="AI7">
            <v>75411</v>
          </cell>
          <cell r="AJ7">
            <v>74896</v>
          </cell>
          <cell r="AK7">
            <v>77013</v>
          </cell>
          <cell r="AL7">
            <v>77539</v>
          </cell>
          <cell r="AM7">
            <v>79046</v>
          </cell>
          <cell r="AN7">
            <v>80477</v>
          </cell>
          <cell r="AO7">
            <v>80092</v>
          </cell>
          <cell r="AP7">
            <v>79845</v>
          </cell>
          <cell r="AQ7">
            <v>80148</v>
          </cell>
          <cell r="AR7">
            <v>81085</v>
          </cell>
          <cell r="AS7">
            <v>81386</v>
          </cell>
          <cell r="AT7">
            <v>83373</v>
          </cell>
          <cell r="AU7">
            <v>84858</v>
          </cell>
          <cell r="AV7">
            <v>86296</v>
          </cell>
          <cell r="AW7">
            <v>88113</v>
          </cell>
          <cell r="AX7">
            <v>88473</v>
          </cell>
          <cell r="AY7">
            <v>89815</v>
          </cell>
          <cell r="AZ7">
            <v>91803</v>
          </cell>
          <cell r="BA7">
            <v>93704</v>
          </cell>
          <cell r="BB7">
            <v>95706</v>
          </cell>
          <cell r="BC7">
            <v>97818</v>
          </cell>
          <cell r="BD7">
            <v>98412</v>
          </cell>
          <cell r="BE7">
            <v>102174</v>
          </cell>
          <cell r="BF7">
            <v>106090</v>
          </cell>
          <cell r="BG7">
            <v>108683</v>
          </cell>
          <cell r="BH7">
            <v>110218</v>
          </cell>
          <cell r="BI7">
            <v>111080</v>
          </cell>
          <cell r="BJ7">
            <v>111536</v>
          </cell>
          <cell r="BK7">
            <v>112017</v>
          </cell>
          <cell r="BL7">
            <v>112944</v>
          </cell>
          <cell r="BM7">
            <v>113710</v>
          </cell>
          <cell r="BN7">
            <v>114640</v>
          </cell>
          <cell r="BO7">
            <v>117138</v>
          </cell>
          <cell r="BP7">
            <v>115859</v>
          </cell>
          <cell r="BQ7">
            <v>116289</v>
          </cell>
          <cell r="BR7">
            <v>115916</v>
          </cell>
          <cell r="BS7">
            <v>115937</v>
          </cell>
          <cell r="BT7">
            <v>113954</v>
          </cell>
          <cell r="BU7">
            <v>114012</v>
          </cell>
          <cell r="BV7">
            <v>111616</v>
          </cell>
          <cell r="BW7">
            <v>111934</v>
          </cell>
          <cell r="BX7">
            <v>112262</v>
          </cell>
          <cell r="BY7">
            <v>112673</v>
          </cell>
          <cell r="BZ7">
            <v>113123</v>
          </cell>
          <cell r="CA7">
            <v>113268</v>
          </cell>
          <cell r="CB7">
            <v>112211</v>
          </cell>
          <cell r="CC7">
            <v>113535</v>
          </cell>
          <cell r="CD7">
            <v>114578</v>
          </cell>
          <cell r="CE7">
            <v>116101</v>
          </cell>
          <cell r="CF7">
            <v>117375</v>
          </cell>
          <cell r="CG7">
            <v>118874</v>
          </cell>
        </row>
        <row r="8">
          <cell r="A8" t="str">
            <v>Воронежская область</v>
          </cell>
          <cell r="B8">
            <v>84016</v>
          </cell>
          <cell r="C8">
            <v>85687</v>
          </cell>
          <cell r="D8">
            <v>86915</v>
          </cell>
          <cell r="E8">
            <v>88588</v>
          </cell>
          <cell r="F8">
            <v>89658</v>
          </cell>
          <cell r="G8">
            <v>90475</v>
          </cell>
          <cell r="H8">
            <v>90621</v>
          </cell>
          <cell r="I8">
            <v>91824</v>
          </cell>
          <cell r="J8">
            <v>93204</v>
          </cell>
          <cell r="K8">
            <v>93131</v>
          </cell>
          <cell r="L8">
            <v>94833</v>
          </cell>
          <cell r="M8">
            <v>96016</v>
          </cell>
          <cell r="N8">
            <v>96774</v>
          </cell>
          <cell r="O8">
            <v>98143</v>
          </cell>
          <cell r="P8">
            <v>99708</v>
          </cell>
          <cell r="Q8">
            <v>100907</v>
          </cell>
          <cell r="R8">
            <v>101996</v>
          </cell>
          <cell r="S8">
            <v>103737</v>
          </cell>
          <cell r="T8">
            <v>106256</v>
          </cell>
          <cell r="U8">
            <v>108988</v>
          </cell>
          <cell r="V8">
            <v>112142</v>
          </cell>
          <cell r="W8">
            <v>115736</v>
          </cell>
          <cell r="X8">
            <v>114978</v>
          </cell>
          <cell r="Y8">
            <v>116405</v>
          </cell>
          <cell r="Z8">
            <v>117446</v>
          </cell>
          <cell r="AA8">
            <v>119536</v>
          </cell>
          <cell r="AB8">
            <v>121940</v>
          </cell>
          <cell r="AC8">
            <v>125243</v>
          </cell>
          <cell r="AD8">
            <v>127507</v>
          </cell>
          <cell r="AE8">
            <v>131238</v>
          </cell>
          <cell r="AF8">
            <v>133714</v>
          </cell>
          <cell r="AG8">
            <v>136078</v>
          </cell>
          <cell r="AH8">
            <v>138711</v>
          </cell>
          <cell r="AI8">
            <v>141369</v>
          </cell>
          <cell r="AJ8">
            <v>140276</v>
          </cell>
          <cell r="AK8">
            <v>143974</v>
          </cell>
          <cell r="AL8">
            <v>145830</v>
          </cell>
          <cell r="AM8">
            <v>149447</v>
          </cell>
          <cell r="AN8">
            <v>153684</v>
          </cell>
          <cell r="AO8">
            <v>153261</v>
          </cell>
          <cell r="AP8">
            <v>152654</v>
          </cell>
          <cell r="AQ8">
            <v>152917</v>
          </cell>
          <cell r="AR8">
            <v>154637</v>
          </cell>
          <cell r="AS8">
            <v>155674</v>
          </cell>
          <cell r="AT8">
            <v>158785</v>
          </cell>
          <cell r="AU8">
            <v>161078</v>
          </cell>
          <cell r="AV8">
            <v>163282</v>
          </cell>
          <cell r="AW8">
            <v>166379</v>
          </cell>
          <cell r="AX8">
            <v>166983</v>
          </cell>
          <cell r="AY8">
            <v>169480</v>
          </cell>
          <cell r="AZ8">
            <v>173157</v>
          </cell>
          <cell r="BA8">
            <v>176997</v>
          </cell>
          <cell r="BB8">
            <v>181244</v>
          </cell>
          <cell r="BC8">
            <v>185271</v>
          </cell>
          <cell r="BD8">
            <v>188268</v>
          </cell>
          <cell r="BE8">
            <v>194947</v>
          </cell>
          <cell r="BF8">
            <v>204212</v>
          </cell>
          <cell r="BG8">
            <v>210865</v>
          </cell>
          <cell r="BH8">
            <v>214642</v>
          </cell>
          <cell r="BI8">
            <v>219508</v>
          </cell>
          <cell r="BJ8">
            <v>220400</v>
          </cell>
          <cell r="BK8">
            <v>220642</v>
          </cell>
          <cell r="BL8">
            <v>223061</v>
          </cell>
          <cell r="BM8">
            <v>226001</v>
          </cell>
          <cell r="BN8">
            <v>228834</v>
          </cell>
          <cell r="BO8">
            <v>236146</v>
          </cell>
          <cell r="BP8">
            <v>235117</v>
          </cell>
          <cell r="BQ8">
            <v>235813</v>
          </cell>
          <cell r="BR8">
            <v>235586</v>
          </cell>
          <cell r="BS8">
            <v>236037</v>
          </cell>
          <cell r="BT8">
            <v>234462</v>
          </cell>
          <cell r="BU8">
            <v>235160</v>
          </cell>
          <cell r="BV8">
            <v>230937</v>
          </cell>
          <cell r="BW8">
            <v>231633</v>
          </cell>
          <cell r="BX8">
            <v>232367</v>
          </cell>
          <cell r="BY8">
            <v>233602</v>
          </cell>
          <cell r="BZ8">
            <v>234328</v>
          </cell>
          <cell r="CA8">
            <v>235589</v>
          </cell>
          <cell r="CB8">
            <v>234248</v>
          </cell>
          <cell r="CC8">
            <v>236703</v>
          </cell>
          <cell r="CD8">
            <v>239109</v>
          </cell>
          <cell r="CE8">
            <v>242707</v>
          </cell>
          <cell r="CF8">
            <v>246033</v>
          </cell>
          <cell r="CG8">
            <v>252058</v>
          </cell>
        </row>
        <row r="9">
          <cell r="A9" t="str">
            <v>Ивановская область</v>
          </cell>
          <cell r="B9">
            <v>28894</v>
          </cell>
          <cell r="C9">
            <v>29217</v>
          </cell>
          <cell r="D9">
            <v>29423</v>
          </cell>
          <cell r="E9">
            <v>29883</v>
          </cell>
          <cell r="F9">
            <v>30133</v>
          </cell>
          <cell r="G9">
            <v>30351</v>
          </cell>
          <cell r="H9">
            <v>30389</v>
          </cell>
          <cell r="I9">
            <v>30574</v>
          </cell>
          <cell r="J9">
            <v>30955</v>
          </cell>
          <cell r="K9">
            <v>30907</v>
          </cell>
          <cell r="L9">
            <v>31165</v>
          </cell>
          <cell r="M9">
            <v>31315</v>
          </cell>
          <cell r="N9">
            <v>31418</v>
          </cell>
          <cell r="O9">
            <v>31598</v>
          </cell>
          <cell r="P9">
            <v>31913</v>
          </cell>
          <cell r="Q9">
            <v>32135</v>
          </cell>
          <cell r="R9">
            <v>32318</v>
          </cell>
          <cell r="S9">
            <v>32656</v>
          </cell>
          <cell r="T9">
            <v>33209</v>
          </cell>
          <cell r="U9">
            <v>34076</v>
          </cell>
          <cell r="V9">
            <v>35181</v>
          </cell>
          <cell r="W9">
            <v>36245</v>
          </cell>
          <cell r="X9">
            <v>36287</v>
          </cell>
          <cell r="Y9">
            <v>36802</v>
          </cell>
          <cell r="Z9">
            <v>37074</v>
          </cell>
          <cell r="AA9">
            <v>37669</v>
          </cell>
          <cell r="AB9">
            <v>38328</v>
          </cell>
          <cell r="AC9">
            <v>39159</v>
          </cell>
          <cell r="AD9">
            <v>39798</v>
          </cell>
          <cell r="AE9">
            <v>40802</v>
          </cell>
          <cell r="AF9">
            <v>41578</v>
          </cell>
          <cell r="AG9">
            <v>42207</v>
          </cell>
          <cell r="AH9">
            <v>43191</v>
          </cell>
          <cell r="AI9">
            <v>43977</v>
          </cell>
          <cell r="AJ9">
            <v>43497</v>
          </cell>
          <cell r="AK9">
            <v>44774</v>
          </cell>
          <cell r="AL9">
            <v>45134</v>
          </cell>
          <cell r="AM9">
            <v>46367</v>
          </cell>
          <cell r="AN9">
            <v>47196</v>
          </cell>
          <cell r="AO9">
            <v>46879</v>
          </cell>
          <cell r="AP9">
            <v>46697</v>
          </cell>
          <cell r="AQ9">
            <v>46836</v>
          </cell>
          <cell r="AR9">
            <v>47239</v>
          </cell>
          <cell r="AS9">
            <v>47451</v>
          </cell>
          <cell r="AT9">
            <v>48810</v>
          </cell>
          <cell r="AU9">
            <v>49851</v>
          </cell>
          <cell r="AV9">
            <v>50701</v>
          </cell>
          <cell r="AW9">
            <v>52061</v>
          </cell>
          <cell r="AX9">
            <v>52225</v>
          </cell>
          <cell r="AY9">
            <v>53115</v>
          </cell>
          <cell r="AZ9">
            <v>54205</v>
          </cell>
          <cell r="BA9">
            <v>55543</v>
          </cell>
          <cell r="BB9">
            <v>56728</v>
          </cell>
          <cell r="BC9">
            <v>58009</v>
          </cell>
          <cell r="BD9">
            <v>58732</v>
          </cell>
          <cell r="BE9">
            <v>61062</v>
          </cell>
          <cell r="BF9">
            <v>63646</v>
          </cell>
          <cell r="BG9">
            <v>65018</v>
          </cell>
          <cell r="BH9">
            <v>66342</v>
          </cell>
          <cell r="BI9">
            <v>66870</v>
          </cell>
          <cell r="BJ9">
            <v>67224</v>
          </cell>
          <cell r="BK9">
            <v>67603</v>
          </cell>
          <cell r="BL9">
            <v>68278</v>
          </cell>
          <cell r="BM9">
            <v>68920</v>
          </cell>
          <cell r="BN9">
            <v>69989</v>
          </cell>
          <cell r="BO9">
            <v>71791</v>
          </cell>
          <cell r="BP9">
            <v>70909</v>
          </cell>
          <cell r="BQ9">
            <v>71076</v>
          </cell>
          <cell r="BR9">
            <v>70841</v>
          </cell>
          <cell r="BS9">
            <v>71143</v>
          </cell>
          <cell r="BT9">
            <v>69852</v>
          </cell>
          <cell r="BU9">
            <v>69828</v>
          </cell>
          <cell r="BV9">
            <v>67349</v>
          </cell>
          <cell r="BW9">
            <v>67534</v>
          </cell>
          <cell r="BX9">
            <v>67764</v>
          </cell>
          <cell r="BY9">
            <v>68016</v>
          </cell>
          <cell r="BZ9">
            <v>68065</v>
          </cell>
          <cell r="CA9">
            <v>68351</v>
          </cell>
          <cell r="CB9">
            <v>67442</v>
          </cell>
          <cell r="CC9">
            <v>68262</v>
          </cell>
          <cell r="CD9">
            <v>68810</v>
          </cell>
          <cell r="CE9">
            <v>69623</v>
          </cell>
          <cell r="CF9">
            <v>70589</v>
          </cell>
          <cell r="CG9">
            <v>71611</v>
          </cell>
        </row>
        <row r="10">
          <cell r="A10" t="str">
            <v>Калужская область</v>
          </cell>
          <cell r="B10">
            <v>55137</v>
          </cell>
          <cell r="C10">
            <v>55934</v>
          </cell>
          <cell r="D10">
            <v>56792</v>
          </cell>
          <cell r="E10">
            <v>57705</v>
          </cell>
          <cell r="F10">
            <v>58391</v>
          </cell>
          <cell r="G10">
            <v>58934</v>
          </cell>
          <cell r="H10">
            <v>59054</v>
          </cell>
          <cell r="I10">
            <v>59536</v>
          </cell>
          <cell r="J10">
            <v>60470</v>
          </cell>
          <cell r="K10">
            <v>60555</v>
          </cell>
          <cell r="L10">
            <v>61620</v>
          </cell>
          <cell r="M10">
            <v>62401</v>
          </cell>
          <cell r="N10">
            <v>62674</v>
          </cell>
          <cell r="O10">
            <v>63646</v>
          </cell>
          <cell r="P10">
            <v>64653</v>
          </cell>
          <cell r="Q10">
            <v>65131</v>
          </cell>
          <cell r="R10">
            <v>65448</v>
          </cell>
          <cell r="S10">
            <v>66215</v>
          </cell>
          <cell r="T10">
            <v>67413</v>
          </cell>
          <cell r="U10">
            <v>68780</v>
          </cell>
          <cell r="V10">
            <v>70499</v>
          </cell>
          <cell r="W10">
            <v>72270</v>
          </cell>
          <cell r="X10">
            <v>72885</v>
          </cell>
          <cell r="Y10">
            <v>73669</v>
          </cell>
          <cell r="Z10">
            <v>74110</v>
          </cell>
          <cell r="AA10">
            <v>75295</v>
          </cell>
          <cell r="AB10">
            <v>76713</v>
          </cell>
          <cell r="AC10">
            <v>78532</v>
          </cell>
          <cell r="AD10">
            <v>80018</v>
          </cell>
          <cell r="AE10">
            <v>81906</v>
          </cell>
          <cell r="AF10">
            <v>83270</v>
          </cell>
          <cell r="AG10">
            <v>84995</v>
          </cell>
          <cell r="AH10">
            <v>86717</v>
          </cell>
          <cell r="AI10">
            <v>88641</v>
          </cell>
          <cell r="AJ10">
            <v>88739</v>
          </cell>
          <cell r="AK10">
            <v>91257</v>
          </cell>
          <cell r="AL10">
            <v>91918</v>
          </cell>
          <cell r="AM10">
            <v>93530</v>
          </cell>
          <cell r="AN10">
            <v>94811</v>
          </cell>
          <cell r="AO10">
            <v>94369</v>
          </cell>
          <cell r="AP10">
            <v>94044</v>
          </cell>
          <cell r="AQ10">
            <v>94464</v>
          </cell>
          <cell r="AR10">
            <v>95520</v>
          </cell>
          <cell r="AS10">
            <v>96220</v>
          </cell>
          <cell r="AT10">
            <v>98254</v>
          </cell>
          <cell r="AU10">
            <v>99830</v>
          </cell>
          <cell r="AV10">
            <v>101205</v>
          </cell>
          <cell r="AW10">
            <v>103511</v>
          </cell>
          <cell r="AX10">
            <v>104030</v>
          </cell>
          <cell r="AY10">
            <v>105261</v>
          </cell>
          <cell r="AZ10">
            <v>107253</v>
          </cell>
          <cell r="BA10">
            <v>109508</v>
          </cell>
          <cell r="BB10">
            <v>111682</v>
          </cell>
          <cell r="BC10">
            <v>114157</v>
          </cell>
          <cell r="BD10">
            <v>115296</v>
          </cell>
          <cell r="BE10">
            <v>118808</v>
          </cell>
          <cell r="BF10">
            <v>123172</v>
          </cell>
          <cell r="BG10">
            <v>125819</v>
          </cell>
          <cell r="BH10">
            <v>127968</v>
          </cell>
          <cell r="BI10">
            <v>129296</v>
          </cell>
          <cell r="BJ10">
            <v>129922</v>
          </cell>
          <cell r="BK10">
            <v>130125</v>
          </cell>
          <cell r="BL10">
            <v>131227</v>
          </cell>
          <cell r="BM10">
            <v>132093</v>
          </cell>
          <cell r="BN10">
            <v>133634</v>
          </cell>
          <cell r="BO10">
            <v>136865</v>
          </cell>
          <cell r="BP10">
            <v>135970</v>
          </cell>
          <cell r="BQ10">
            <v>136382</v>
          </cell>
          <cell r="BR10">
            <v>136403</v>
          </cell>
          <cell r="BS10">
            <v>136532</v>
          </cell>
          <cell r="BT10">
            <v>134308</v>
          </cell>
          <cell r="BU10">
            <v>134365</v>
          </cell>
          <cell r="BV10">
            <v>129185</v>
          </cell>
          <cell r="BW10">
            <v>129374</v>
          </cell>
          <cell r="BX10">
            <v>129695</v>
          </cell>
          <cell r="BY10">
            <v>130525</v>
          </cell>
          <cell r="BZ10">
            <v>131118</v>
          </cell>
          <cell r="CA10">
            <v>131332</v>
          </cell>
          <cell r="CB10">
            <v>129795</v>
          </cell>
          <cell r="CC10">
            <v>131104</v>
          </cell>
          <cell r="CD10">
            <v>131974</v>
          </cell>
          <cell r="CE10">
            <v>133620</v>
          </cell>
          <cell r="CF10">
            <v>134726</v>
          </cell>
          <cell r="CG10">
            <v>136235</v>
          </cell>
        </row>
        <row r="11">
          <cell r="A11" t="str">
            <v>Костромская область</v>
          </cell>
          <cell r="B11">
            <v>20595</v>
          </cell>
          <cell r="C11">
            <v>20983</v>
          </cell>
          <cell r="D11">
            <v>21361</v>
          </cell>
          <cell r="E11">
            <v>21733</v>
          </cell>
          <cell r="F11">
            <v>22008</v>
          </cell>
          <cell r="G11">
            <v>22213</v>
          </cell>
          <cell r="H11">
            <v>22168</v>
          </cell>
          <cell r="I11">
            <v>22397</v>
          </cell>
          <cell r="J11">
            <v>22804</v>
          </cell>
          <cell r="K11">
            <v>22964</v>
          </cell>
          <cell r="L11">
            <v>23238</v>
          </cell>
          <cell r="M11">
            <v>23417</v>
          </cell>
          <cell r="N11">
            <v>23618</v>
          </cell>
          <cell r="O11">
            <v>23889</v>
          </cell>
          <cell r="P11">
            <v>24210</v>
          </cell>
          <cell r="Q11">
            <v>24405</v>
          </cell>
          <cell r="R11">
            <v>24582</v>
          </cell>
          <cell r="S11">
            <v>24975</v>
          </cell>
          <cell r="T11">
            <v>25404</v>
          </cell>
          <cell r="U11">
            <v>25981</v>
          </cell>
          <cell r="V11">
            <v>26811</v>
          </cell>
          <cell r="W11">
            <v>27506</v>
          </cell>
          <cell r="X11">
            <v>27719</v>
          </cell>
          <cell r="Y11">
            <v>28004</v>
          </cell>
          <cell r="Z11">
            <v>28208</v>
          </cell>
          <cell r="AA11">
            <v>28673</v>
          </cell>
          <cell r="AB11">
            <v>29200</v>
          </cell>
          <cell r="AC11">
            <v>30143</v>
          </cell>
          <cell r="AD11">
            <v>30739</v>
          </cell>
          <cell r="AE11">
            <v>31480</v>
          </cell>
          <cell r="AF11">
            <v>32174</v>
          </cell>
          <cell r="AG11">
            <v>32919</v>
          </cell>
          <cell r="AH11">
            <v>33592</v>
          </cell>
          <cell r="AI11">
            <v>34271</v>
          </cell>
          <cell r="AJ11">
            <v>33994</v>
          </cell>
          <cell r="AK11">
            <v>34957</v>
          </cell>
          <cell r="AL11">
            <v>35270</v>
          </cell>
          <cell r="AM11">
            <v>36091</v>
          </cell>
          <cell r="AN11">
            <v>36996</v>
          </cell>
          <cell r="AO11">
            <v>36892</v>
          </cell>
          <cell r="AP11">
            <v>36804</v>
          </cell>
          <cell r="AQ11">
            <v>36890</v>
          </cell>
          <cell r="AR11">
            <v>37216</v>
          </cell>
          <cell r="AS11">
            <v>37147</v>
          </cell>
          <cell r="AT11">
            <v>38000</v>
          </cell>
          <cell r="AU11">
            <v>38673</v>
          </cell>
          <cell r="AV11">
            <v>39099</v>
          </cell>
          <cell r="AW11">
            <v>39975</v>
          </cell>
          <cell r="AX11">
            <v>40123</v>
          </cell>
          <cell r="AY11">
            <v>40777</v>
          </cell>
          <cell r="AZ11">
            <v>41624</v>
          </cell>
          <cell r="BA11">
            <v>42489</v>
          </cell>
          <cell r="BB11">
            <v>43512</v>
          </cell>
          <cell r="BC11">
            <v>44777</v>
          </cell>
          <cell r="BD11">
            <v>45150</v>
          </cell>
          <cell r="BE11">
            <v>46878</v>
          </cell>
          <cell r="BF11">
            <v>48949</v>
          </cell>
          <cell r="BG11">
            <v>50200</v>
          </cell>
          <cell r="BH11">
            <v>50997</v>
          </cell>
          <cell r="BI11">
            <v>51404</v>
          </cell>
          <cell r="BJ11">
            <v>51625</v>
          </cell>
          <cell r="BK11">
            <v>51664</v>
          </cell>
          <cell r="BL11">
            <v>52209</v>
          </cell>
          <cell r="BM11">
            <v>52730</v>
          </cell>
          <cell r="BN11">
            <v>53208</v>
          </cell>
          <cell r="BO11">
            <v>54572</v>
          </cell>
          <cell r="BP11">
            <v>54236</v>
          </cell>
          <cell r="BQ11">
            <v>54578</v>
          </cell>
          <cell r="BR11">
            <v>54630</v>
          </cell>
          <cell r="BS11">
            <v>54770</v>
          </cell>
          <cell r="BT11">
            <v>54338</v>
          </cell>
          <cell r="BU11">
            <v>54689</v>
          </cell>
          <cell r="BV11">
            <v>53537</v>
          </cell>
          <cell r="BW11">
            <v>53597</v>
          </cell>
          <cell r="BX11">
            <v>53841</v>
          </cell>
          <cell r="BY11">
            <v>54153</v>
          </cell>
          <cell r="BZ11">
            <v>54500</v>
          </cell>
          <cell r="CA11">
            <v>54555</v>
          </cell>
          <cell r="CB11">
            <v>54133</v>
          </cell>
          <cell r="CC11">
            <v>54601</v>
          </cell>
          <cell r="CD11">
            <v>55061</v>
          </cell>
          <cell r="CE11">
            <v>55830</v>
          </cell>
          <cell r="CF11">
            <v>56643</v>
          </cell>
          <cell r="CG11">
            <v>57765</v>
          </cell>
        </row>
        <row r="12">
          <cell r="A12" t="str">
            <v>Курская область</v>
          </cell>
          <cell r="B12">
            <v>36842</v>
          </cell>
          <cell r="C12">
            <v>37345</v>
          </cell>
          <cell r="D12">
            <v>37907</v>
          </cell>
          <cell r="E12">
            <v>38332</v>
          </cell>
          <cell r="F12">
            <v>38726</v>
          </cell>
          <cell r="G12">
            <v>38987</v>
          </cell>
          <cell r="H12">
            <v>39105</v>
          </cell>
          <cell r="I12">
            <v>39562</v>
          </cell>
          <cell r="J12">
            <v>40160</v>
          </cell>
          <cell r="K12">
            <v>39814</v>
          </cell>
          <cell r="L12">
            <v>40502</v>
          </cell>
          <cell r="M12">
            <v>40937</v>
          </cell>
          <cell r="N12">
            <v>41115</v>
          </cell>
          <cell r="O12">
            <v>41682</v>
          </cell>
          <cell r="P12">
            <v>42308</v>
          </cell>
          <cell r="Q12">
            <v>42541</v>
          </cell>
          <cell r="R12">
            <v>42813</v>
          </cell>
          <cell r="S12">
            <v>43354</v>
          </cell>
          <cell r="T12">
            <v>44363</v>
          </cell>
          <cell r="U12">
            <v>45423</v>
          </cell>
          <cell r="V12">
            <v>46844</v>
          </cell>
          <cell r="W12">
            <v>48173</v>
          </cell>
          <cell r="X12">
            <v>47729</v>
          </cell>
          <cell r="Y12">
            <v>48313</v>
          </cell>
          <cell r="Z12">
            <v>48718</v>
          </cell>
          <cell r="AA12">
            <v>49221</v>
          </cell>
          <cell r="AB12">
            <v>50114</v>
          </cell>
          <cell r="AC12">
            <v>51277</v>
          </cell>
          <cell r="AD12">
            <v>52219</v>
          </cell>
          <cell r="AE12">
            <v>53494</v>
          </cell>
          <cell r="AF12">
            <v>54479</v>
          </cell>
          <cell r="AG12">
            <v>55365</v>
          </cell>
          <cell r="AH12">
            <v>56505</v>
          </cell>
          <cell r="AI12">
            <v>57910</v>
          </cell>
          <cell r="AJ12">
            <v>57927</v>
          </cell>
          <cell r="AK12">
            <v>59870</v>
          </cell>
          <cell r="AL12">
            <v>60510</v>
          </cell>
          <cell r="AM12">
            <v>61741</v>
          </cell>
          <cell r="AN12">
            <v>63038</v>
          </cell>
          <cell r="AO12">
            <v>62882</v>
          </cell>
          <cell r="AP12">
            <v>62864</v>
          </cell>
          <cell r="AQ12">
            <v>63144</v>
          </cell>
          <cell r="AR12">
            <v>63656</v>
          </cell>
          <cell r="AS12">
            <v>63789</v>
          </cell>
          <cell r="AT12">
            <v>65052</v>
          </cell>
          <cell r="AU12">
            <v>66280</v>
          </cell>
          <cell r="AV12">
            <v>67526</v>
          </cell>
          <cell r="AW12">
            <v>69704</v>
          </cell>
          <cell r="AX12">
            <v>70104</v>
          </cell>
          <cell r="AY12">
            <v>71280</v>
          </cell>
          <cell r="AZ12">
            <v>72949</v>
          </cell>
          <cell r="BA12">
            <v>74772</v>
          </cell>
          <cell r="BB12">
            <v>76245</v>
          </cell>
          <cell r="BC12">
            <v>78248</v>
          </cell>
          <cell r="BD12">
            <v>79094</v>
          </cell>
          <cell r="BE12">
            <v>82339</v>
          </cell>
          <cell r="BF12">
            <v>86422</v>
          </cell>
          <cell r="BG12">
            <v>89070</v>
          </cell>
          <cell r="BH12">
            <v>90805</v>
          </cell>
          <cell r="BI12">
            <v>91804</v>
          </cell>
          <cell r="BJ12">
            <v>92085</v>
          </cell>
          <cell r="BK12">
            <v>91950</v>
          </cell>
          <cell r="BL12">
            <v>93030</v>
          </cell>
          <cell r="BM12">
            <v>93939</v>
          </cell>
          <cell r="BN12">
            <v>95223</v>
          </cell>
          <cell r="BO12">
            <v>97983</v>
          </cell>
          <cell r="BP12">
            <v>97480</v>
          </cell>
          <cell r="BQ12">
            <v>97674</v>
          </cell>
          <cell r="BR12">
            <v>97498</v>
          </cell>
          <cell r="BS12">
            <v>98376</v>
          </cell>
          <cell r="BT12">
            <v>97388</v>
          </cell>
          <cell r="BU12">
            <v>97742</v>
          </cell>
          <cell r="BV12">
            <v>96313</v>
          </cell>
          <cell r="BW12">
            <v>96625</v>
          </cell>
          <cell r="BX12">
            <v>96933</v>
          </cell>
          <cell r="BY12">
            <v>97583</v>
          </cell>
          <cell r="BZ12">
            <v>98651</v>
          </cell>
          <cell r="CA12">
            <v>99342</v>
          </cell>
          <cell r="CB12">
            <v>99418</v>
          </cell>
          <cell r="CC12">
            <v>101091</v>
          </cell>
          <cell r="CD12">
            <v>102722</v>
          </cell>
          <cell r="CE12">
            <v>105081</v>
          </cell>
          <cell r="CF12">
            <v>107451</v>
          </cell>
          <cell r="CG12">
            <v>108500</v>
          </cell>
        </row>
        <row r="13">
          <cell r="A13" t="str">
            <v>Липецкая область</v>
          </cell>
          <cell r="B13">
            <v>35315</v>
          </cell>
          <cell r="C13">
            <v>36007</v>
          </cell>
          <cell r="D13">
            <v>36568</v>
          </cell>
          <cell r="E13">
            <v>37064</v>
          </cell>
          <cell r="F13">
            <v>37331</v>
          </cell>
          <cell r="G13">
            <v>37757</v>
          </cell>
          <cell r="H13">
            <v>37920</v>
          </cell>
          <cell r="I13">
            <v>38344</v>
          </cell>
          <cell r="J13">
            <v>38978</v>
          </cell>
          <cell r="K13">
            <v>39122</v>
          </cell>
          <cell r="L13">
            <v>39746</v>
          </cell>
          <cell r="M13">
            <v>40204</v>
          </cell>
          <cell r="N13">
            <v>40386</v>
          </cell>
          <cell r="O13">
            <v>40910</v>
          </cell>
          <cell r="P13">
            <v>41451</v>
          </cell>
          <cell r="Q13">
            <v>41734</v>
          </cell>
          <cell r="R13">
            <v>42069</v>
          </cell>
          <cell r="S13">
            <v>42716</v>
          </cell>
          <cell r="T13">
            <v>43823</v>
          </cell>
          <cell r="U13">
            <v>45121</v>
          </cell>
          <cell r="V13">
            <v>46626</v>
          </cell>
          <cell r="W13">
            <v>48328</v>
          </cell>
          <cell r="X13">
            <v>48462</v>
          </cell>
          <cell r="Y13">
            <v>49455</v>
          </cell>
          <cell r="Z13">
            <v>49742</v>
          </cell>
          <cell r="AA13">
            <v>50549</v>
          </cell>
          <cell r="AB13">
            <v>51697</v>
          </cell>
          <cell r="AC13">
            <v>53109</v>
          </cell>
          <cell r="AD13">
            <v>53969</v>
          </cell>
          <cell r="AE13">
            <v>55496</v>
          </cell>
          <cell r="AF13">
            <v>56613</v>
          </cell>
          <cell r="AG13">
            <v>57844</v>
          </cell>
          <cell r="AH13">
            <v>59256</v>
          </cell>
          <cell r="AI13">
            <v>60405</v>
          </cell>
          <cell r="AJ13">
            <v>60283</v>
          </cell>
          <cell r="AK13">
            <v>61892</v>
          </cell>
          <cell r="AL13">
            <v>62163</v>
          </cell>
          <cell r="AM13">
            <v>63352</v>
          </cell>
          <cell r="AN13">
            <v>64471</v>
          </cell>
          <cell r="AO13">
            <v>64144</v>
          </cell>
          <cell r="AP13">
            <v>63846</v>
          </cell>
          <cell r="AQ13">
            <v>63927</v>
          </cell>
          <cell r="AR13">
            <v>64669</v>
          </cell>
          <cell r="AS13">
            <v>64846</v>
          </cell>
          <cell r="AT13">
            <v>66231</v>
          </cell>
          <cell r="AU13">
            <v>67292</v>
          </cell>
          <cell r="AV13">
            <v>68375</v>
          </cell>
          <cell r="AW13">
            <v>70088</v>
          </cell>
          <cell r="AX13">
            <v>70309</v>
          </cell>
          <cell r="AY13">
            <v>71383</v>
          </cell>
          <cell r="AZ13">
            <v>72648</v>
          </cell>
          <cell r="BA13">
            <v>73988</v>
          </cell>
          <cell r="BB13">
            <v>75549</v>
          </cell>
          <cell r="BC13">
            <v>77303</v>
          </cell>
          <cell r="BD13">
            <v>77672</v>
          </cell>
          <cell r="BE13">
            <v>81019</v>
          </cell>
          <cell r="BF13">
            <v>84303</v>
          </cell>
          <cell r="BG13">
            <v>86463</v>
          </cell>
          <cell r="BH13">
            <v>87889</v>
          </cell>
          <cell r="BI13">
            <v>88652</v>
          </cell>
          <cell r="BJ13">
            <v>89105</v>
          </cell>
          <cell r="BK13">
            <v>89075</v>
          </cell>
          <cell r="BL13">
            <v>90254</v>
          </cell>
          <cell r="BM13">
            <v>91296</v>
          </cell>
          <cell r="BN13">
            <v>92420</v>
          </cell>
          <cell r="BO13">
            <v>95060</v>
          </cell>
          <cell r="BP13">
            <v>94730</v>
          </cell>
          <cell r="BQ13">
            <v>95296</v>
          </cell>
          <cell r="BR13">
            <v>95572</v>
          </cell>
          <cell r="BS13">
            <v>94101</v>
          </cell>
          <cell r="BT13">
            <v>92038</v>
          </cell>
          <cell r="BU13">
            <v>92313</v>
          </cell>
          <cell r="BV13">
            <v>87554</v>
          </cell>
          <cell r="BW13">
            <v>87890</v>
          </cell>
          <cell r="BX13">
            <v>88174</v>
          </cell>
          <cell r="BY13">
            <v>88817</v>
          </cell>
          <cell r="BZ13">
            <v>89341</v>
          </cell>
          <cell r="CA13">
            <v>89646</v>
          </cell>
          <cell r="CB13">
            <v>88655</v>
          </cell>
          <cell r="CC13">
            <v>89670</v>
          </cell>
          <cell r="CD13">
            <v>90811</v>
          </cell>
          <cell r="CE13">
            <v>92559</v>
          </cell>
          <cell r="CF13">
            <v>93849</v>
          </cell>
          <cell r="CG13">
            <v>95386</v>
          </cell>
        </row>
        <row r="14">
          <cell r="A14" t="str">
            <v>Московская область</v>
          </cell>
          <cell r="B14">
            <v>549752</v>
          </cell>
          <cell r="C14">
            <v>561049</v>
          </cell>
          <cell r="D14">
            <v>569729</v>
          </cell>
          <cell r="E14">
            <v>581451</v>
          </cell>
          <cell r="F14">
            <v>589785</v>
          </cell>
          <cell r="G14">
            <v>597945</v>
          </cell>
          <cell r="H14">
            <v>601381</v>
          </cell>
          <cell r="I14">
            <v>616317</v>
          </cell>
          <cell r="J14">
            <v>626369</v>
          </cell>
          <cell r="K14">
            <v>634635</v>
          </cell>
          <cell r="L14">
            <v>649733</v>
          </cell>
          <cell r="M14">
            <v>660767</v>
          </cell>
          <cell r="N14">
            <v>669015</v>
          </cell>
          <cell r="O14">
            <v>684044</v>
          </cell>
          <cell r="P14">
            <v>698096</v>
          </cell>
          <cell r="Q14">
            <v>701784</v>
          </cell>
          <cell r="R14">
            <v>706363</v>
          </cell>
          <cell r="S14">
            <v>714171</v>
          </cell>
          <cell r="T14">
            <v>729910</v>
          </cell>
          <cell r="U14">
            <v>746209</v>
          </cell>
          <cell r="V14">
            <v>768434</v>
          </cell>
          <cell r="W14">
            <v>791291</v>
          </cell>
          <cell r="X14">
            <v>799182</v>
          </cell>
          <cell r="Y14">
            <v>810133</v>
          </cell>
          <cell r="Z14">
            <v>818599</v>
          </cell>
          <cell r="AA14">
            <v>836036</v>
          </cell>
          <cell r="AB14">
            <v>854712</v>
          </cell>
          <cell r="AC14">
            <v>877118</v>
          </cell>
          <cell r="AD14">
            <v>894965</v>
          </cell>
          <cell r="AE14">
            <v>917128</v>
          </cell>
          <cell r="AF14">
            <v>934001</v>
          </cell>
          <cell r="AG14">
            <v>950984</v>
          </cell>
          <cell r="AH14">
            <v>971534</v>
          </cell>
          <cell r="AI14">
            <v>993877</v>
          </cell>
          <cell r="AJ14">
            <v>1000809</v>
          </cell>
          <cell r="AK14">
            <v>1028602</v>
          </cell>
          <cell r="AL14">
            <v>1043246</v>
          </cell>
          <cell r="AM14">
            <v>1068581</v>
          </cell>
          <cell r="AN14">
            <v>1085654</v>
          </cell>
          <cell r="AO14">
            <v>1085286</v>
          </cell>
          <cell r="AP14">
            <v>1088232</v>
          </cell>
          <cell r="AQ14">
            <v>1099756</v>
          </cell>
          <cell r="AR14">
            <v>1117530</v>
          </cell>
          <cell r="AS14">
            <v>1131202</v>
          </cell>
          <cell r="AT14">
            <v>1157003</v>
          </cell>
          <cell r="AU14">
            <v>1172728</v>
          </cell>
          <cell r="AV14">
            <v>1188805</v>
          </cell>
          <cell r="AW14">
            <v>1214289</v>
          </cell>
          <cell r="AX14">
            <v>1219557</v>
          </cell>
          <cell r="AY14">
            <v>1238685</v>
          </cell>
          <cell r="AZ14">
            <v>1261444</v>
          </cell>
          <cell r="BA14">
            <v>1285578</v>
          </cell>
          <cell r="BB14">
            <v>1310540</v>
          </cell>
          <cell r="BC14">
            <v>1335867</v>
          </cell>
          <cell r="BD14">
            <v>1347673</v>
          </cell>
          <cell r="BE14">
            <v>1387794</v>
          </cell>
          <cell r="BF14">
            <v>1434660</v>
          </cell>
          <cell r="BG14">
            <v>1466184</v>
          </cell>
          <cell r="BH14">
            <v>1485824</v>
          </cell>
          <cell r="BI14">
            <v>1503514</v>
          </cell>
          <cell r="BJ14">
            <v>1510233</v>
          </cell>
          <cell r="BK14">
            <v>1516691</v>
          </cell>
          <cell r="BL14">
            <v>1533714</v>
          </cell>
          <cell r="BM14">
            <v>1541911</v>
          </cell>
          <cell r="BN14">
            <v>1551527</v>
          </cell>
          <cell r="BO14">
            <v>1585102</v>
          </cell>
          <cell r="BP14">
            <v>1577457</v>
          </cell>
          <cell r="BQ14">
            <v>1580998</v>
          </cell>
          <cell r="BR14">
            <v>1566599</v>
          </cell>
          <cell r="BS14">
            <v>1531199</v>
          </cell>
          <cell r="BT14">
            <v>1564918</v>
          </cell>
          <cell r="BU14">
            <v>1568571</v>
          </cell>
          <cell r="BV14">
            <v>1637855</v>
          </cell>
          <cell r="BW14">
            <v>1644977</v>
          </cell>
          <cell r="BX14">
            <v>1652900</v>
          </cell>
          <cell r="BY14">
            <v>1663291</v>
          </cell>
          <cell r="BZ14">
            <v>1674434</v>
          </cell>
          <cell r="CA14">
            <v>1679317</v>
          </cell>
          <cell r="CB14">
            <v>1672257</v>
          </cell>
          <cell r="CC14">
            <v>1688589</v>
          </cell>
          <cell r="CD14">
            <v>1705227</v>
          </cell>
          <cell r="CE14">
            <v>1728158</v>
          </cell>
          <cell r="CF14">
            <v>1746476</v>
          </cell>
          <cell r="CG14">
            <v>1771930</v>
          </cell>
        </row>
        <row r="15">
          <cell r="A15" t="str">
            <v>Орловская область</v>
          </cell>
          <cell r="B15">
            <v>27031</v>
          </cell>
          <cell r="C15">
            <v>27603</v>
          </cell>
          <cell r="D15">
            <v>27941</v>
          </cell>
          <cell r="E15">
            <v>28440</v>
          </cell>
          <cell r="F15">
            <v>28682</v>
          </cell>
          <cell r="G15">
            <v>29006</v>
          </cell>
          <cell r="H15">
            <v>29078</v>
          </cell>
          <cell r="I15">
            <v>29422</v>
          </cell>
          <cell r="J15">
            <v>29785</v>
          </cell>
          <cell r="K15">
            <v>29986</v>
          </cell>
          <cell r="L15">
            <v>30319</v>
          </cell>
          <cell r="M15">
            <v>30522</v>
          </cell>
          <cell r="N15">
            <v>30656</v>
          </cell>
          <cell r="O15">
            <v>30998</v>
          </cell>
          <cell r="P15">
            <v>31378</v>
          </cell>
          <cell r="Q15">
            <v>31645</v>
          </cell>
          <cell r="R15">
            <v>32007</v>
          </cell>
          <cell r="S15">
            <v>32361</v>
          </cell>
          <cell r="T15">
            <v>33160</v>
          </cell>
          <cell r="U15">
            <v>33842</v>
          </cell>
          <cell r="V15">
            <v>34904</v>
          </cell>
          <cell r="W15">
            <v>35954</v>
          </cell>
          <cell r="X15">
            <v>36116</v>
          </cell>
          <cell r="Y15">
            <v>36916</v>
          </cell>
          <cell r="Z15">
            <v>37289</v>
          </cell>
          <cell r="AA15">
            <v>37896</v>
          </cell>
          <cell r="AB15">
            <v>38547</v>
          </cell>
          <cell r="AC15">
            <v>39658</v>
          </cell>
          <cell r="AD15">
            <v>40132</v>
          </cell>
          <cell r="AE15">
            <v>41179</v>
          </cell>
          <cell r="AF15">
            <v>41773</v>
          </cell>
          <cell r="AG15">
            <v>42436</v>
          </cell>
          <cell r="AH15">
            <v>43316</v>
          </cell>
          <cell r="AI15">
            <v>44104</v>
          </cell>
          <cell r="AJ15">
            <v>44296</v>
          </cell>
          <cell r="AK15">
            <v>45425</v>
          </cell>
          <cell r="AL15">
            <v>45674</v>
          </cell>
          <cell r="AM15">
            <v>46650</v>
          </cell>
          <cell r="AN15">
            <v>47505</v>
          </cell>
          <cell r="AO15">
            <v>47120</v>
          </cell>
          <cell r="AP15">
            <v>46903</v>
          </cell>
          <cell r="AQ15">
            <v>46962</v>
          </cell>
          <cell r="AR15">
            <v>47218</v>
          </cell>
          <cell r="AS15">
            <v>47131</v>
          </cell>
          <cell r="AT15">
            <v>47880</v>
          </cell>
          <cell r="AU15">
            <v>48586</v>
          </cell>
          <cell r="AV15">
            <v>49297</v>
          </cell>
          <cell r="AW15">
            <v>50266</v>
          </cell>
          <cell r="AX15">
            <v>50439</v>
          </cell>
          <cell r="AY15">
            <v>51208</v>
          </cell>
          <cell r="AZ15">
            <v>52163</v>
          </cell>
          <cell r="BA15">
            <v>53225</v>
          </cell>
          <cell r="BB15">
            <v>54208</v>
          </cell>
          <cell r="BC15">
            <v>55498</v>
          </cell>
          <cell r="BD15">
            <v>55533</v>
          </cell>
          <cell r="BE15">
            <v>57536</v>
          </cell>
          <cell r="BF15">
            <v>59970</v>
          </cell>
          <cell r="BG15">
            <v>61661</v>
          </cell>
          <cell r="BH15">
            <v>62393</v>
          </cell>
          <cell r="BI15">
            <v>63067</v>
          </cell>
          <cell r="BJ15">
            <v>63469</v>
          </cell>
          <cell r="BK15">
            <v>63415</v>
          </cell>
          <cell r="BL15">
            <v>63947</v>
          </cell>
          <cell r="BM15">
            <v>64672</v>
          </cell>
          <cell r="BN15">
            <v>65241</v>
          </cell>
          <cell r="BO15">
            <v>67052</v>
          </cell>
          <cell r="BP15">
            <v>66265</v>
          </cell>
          <cell r="BQ15">
            <v>66455</v>
          </cell>
          <cell r="BR15">
            <v>66216</v>
          </cell>
          <cell r="BS15">
            <v>66724</v>
          </cell>
          <cell r="BT15">
            <v>65179</v>
          </cell>
          <cell r="BU15">
            <v>65338</v>
          </cell>
          <cell r="BV15">
            <v>64151</v>
          </cell>
          <cell r="BW15">
            <v>64281</v>
          </cell>
          <cell r="BX15">
            <v>64566</v>
          </cell>
          <cell r="BY15">
            <v>64918</v>
          </cell>
          <cell r="BZ15">
            <v>65267</v>
          </cell>
          <cell r="CA15">
            <v>65393</v>
          </cell>
          <cell r="CB15">
            <v>64537</v>
          </cell>
          <cell r="CC15">
            <v>64987</v>
          </cell>
          <cell r="CD15">
            <v>65650</v>
          </cell>
          <cell r="CE15">
            <v>66343</v>
          </cell>
          <cell r="CF15">
            <v>67284</v>
          </cell>
          <cell r="CG15">
            <v>68073</v>
          </cell>
        </row>
        <row r="16">
          <cell r="A16" t="str">
            <v>Рязанская область</v>
          </cell>
          <cell r="B16">
            <v>48212</v>
          </cell>
          <cell r="C16">
            <v>49068</v>
          </cell>
          <cell r="D16">
            <v>49926</v>
          </cell>
          <cell r="E16">
            <v>50656</v>
          </cell>
          <cell r="F16">
            <v>51321</v>
          </cell>
          <cell r="G16">
            <v>51728</v>
          </cell>
          <cell r="H16">
            <v>51512</v>
          </cell>
          <cell r="I16">
            <v>52063</v>
          </cell>
          <cell r="J16">
            <v>52891</v>
          </cell>
          <cell r="K16">
            <v>52996</v>
          </cell>
          <cell r="L16">
            <v>53928</v>
          </cell>
          <cell r="M16">
            <v>54382</v>
          </cell>
          <cell r="N16">
            <v>54665</v>
          </cell>
          <cell r="O16">
            <v>55424</v>
          </cell>
          <cell r="P16">
            <v>56206</v>
          </cell>
          <cell r="Q16">
            <v>56729</v>
          </cell>
          <cell r="R16">
            <v>57185</v>
          </cell>
          <cell r="S16">
            <v>57715</v>
          </cell>
          <cell r="T16">
            <v>59028</v>
          </cell>
          <cell r="U16">
            <v>60612</v>
          </cell>
          <cell r="V16">
            <v>62075</v>
          </cell>
          <cell r="W16">
            <v>64050</v>
          </cell>
          <cell r="X16">
            <v>64208</v>
          </cell>
          <cell r="Y16">
            <v>65257</v>
          </cell>
          <cell r="Z16">
            <v>65595</v>
          </cell>
          <cell r="AA16">
            <v>66553</v>
          </cell>
          <cell r="AB16">
            <v>67632</v>
          </cell>
          <cell r="AC16">
            <v>69091</v>
          </cell>
          <cell r="AD16">
            <v>70027</v>
          </cell>
          <cell r="AE16">
            <v>71895</v>
          </cell>
          <cell r="AF16">
            <v>73034</v>
          </cell>
          <cell r="AG16">
            <v>73906</v>
          </cell>
          <cell r="AH16">
            <v>75129</v>
          </cell>
          <cell r="AI16">
            <v>76619</v>
          </cell>
          <cell r="AJ16">
            <v>76395</v>
          </cell>
          <cell r="AK16">
            <v>78568</v>
          </cell>
          <cell r="AL16">
            <v>79250</v>
          </cell>
          <cell r="AM16">
            <v>80838</v>
          </cell>
          <cell r="AN16">
            <v>82412</v>
          </cell>
          <cell r="AO16">
            <v>81899</v>
          </cell>
          <cell r="AP16">
            <v>81521</v>
          </cell>
          <cell r="AQ16">
            <v>81439</v>
          </cell>
          <cell r="AR16">
            <v>82132</v>
          </cell>
          <cell r="AS16">
            <v>82479</v>
          </cell>
          <cell r="AT16">
            <v>84260</v>
          </cell>
          <cell r="AU16">
            <v>85487</v>
          </cell>
          <cell r="AV16">
            <v>86418</v>
          </cell>
          <cell r="AW16">
            <v>89522</v>
          </cell>
          <cell r="AX16">
            <v>90226</v>
          </cell>
          <cell r="AY16">
            <v>91768</v>
          </cell>
          <cell r="AZ16">
            <v>93665</v>
          </cell>
          <cell r="BA16">
            <v>95414</v>
          </cell>
          <cell r="BB16">
            <v>97266</v>
          </cell>
          <cell r="BC16">
            <v>99803</v>
          </cell>
          <cell r="BD16">
            <v>100962</v>
          </cell>
          <cell r="BE16">
            <v>104444</v>
          </cell>
          <cell r="BF16">
            <v>108908</v>
          </cell>
          <cell r="BG16">
            <v>111905</v>
          </cell>
          <cell r="BH16">
            <v>114197</v>
          </cell>
          <cell r="BI16">
            <v>116790</v>
          </cell>
          <cell r="BJ16">
            <v>117567</v>
          </cell>
          <cell r="BK16">
            <v>118222</v>
          </cell>
          <cell r="BL16">
            <v>119184</v>
          </cell>
          <cell r="BM16">
            <v>120523</v>
          </cell>
          <cell r="BN16">
            <v>121898</v>
          </cell>
          <cell r="BO16">
            <v>126678</v>
          </cell>
          <cell r="BP16">
            <v>126143</v>
          </cell>
          <cell r="BQ16">
            <v>126323</v>
          </cell>
          <cell r="BR16">
            <v>126012</v>
          </cell>
          <cell r="BS16">
            <v>126302</v>
          </cell>
          <cell r="BT16">
            <v>125433</v>
          </cell>
          <cell r="BU16">
            <v>125888</v>
          </cell>
          <cell r="BV16">
            <v>123424</v>
          </cell>
          <cell r="BW16">
            <v>123681</v>
          </cell>
          <cell r="BX16">
            <v>124064</v>
          </cell>
          <cell r="BY16">
            <v>124708</v>
          </cell>
          <cell r="BZ16">
            <v>125481</v>
          </cell>
          <cell r="CA16">
            <v>126154</v>
          </cell>
          <cell r="CB16">
            <v>125164</v>
          </cell>
          <cell r="CC16">
            <v>126909</v>
          </cell>
          <cell r="CD16">
            <v>128112</v>
          </cell>
          <cell r="CE16">
            <v>129917</v>
          </cell>
          <cell r="CF16">
            <v>132081</v>
          </cell>
          <cell r="CG16">
            <v>134850</v>
          </cell>
        </row>
        <row r="17">
          <cell r="A17" t="str">
            <v>Смоленская область</v>
          </cell>
          <cell r="B17">
            <v>36654</v>
          </cell>
          <cell r="C17">
            <v>37108</v>
          </cell>
          <cell r="D17">
            <v>37715</v>
          </cell>
          <cell r="E17">
            <v>38229</v>
          </cell>
          <cell r="F17">
            <v>38575</v>
          </cell>
          <cell r="G17">
            <v>38724</v>
          </cell>
          <cell r="H17">
            <v>38844</v>
          </cell>
          <cell r="I17">
            <v>39119</v>
          </cell>
          <cell r="J17">
            <v>39577</v>
          </cell>
          <cell r="K17">
            <v>39671</v>
          </cell>
          <cell r="L17">
            <v>40043</v>
          </cell>
          <cell r="M17">
            <v>40300</v>
          </cell>
          <cell r="N17">
            <v>40297</v>
          </cell>
          <cell r="O17">
            <v>40705</v>
          </cell>
          <cell r="P17">
            <v>41141</v>
          </cell>
          <cell r="Q17">
            <v>41326</v>
          </cell>
          <cell r="R17">
            <v>41552</v>
          </cell>
          <cell r="S17">
            <v>41991</v>
          </cell>
          <cell r="T17">
            <v>42590</v>
          </cell>
          <cell r="U17">
            <v>43469</v>
          </cell>
          <cell r="V17">
            <v>44693</v>
          </cell>
          <cell r="W17">
            <v>45860</v>
          </cell>
          <cell r="X17">
            <v>46086</v>
          </cell>
          <cell r="Y17">
            <v>46686</v>
          </cell>
          <cell r="Z17">
            <v>46861</v>
          </cell>
          <cell r="AA17">
            <v>47570</v>
          </cell>
          <cell r="AB17">
            <v>48428</v>
          </cell>
          <cell r="AC17">
            <v>49440</v>
          </cell>
          <cell r="AD17">
            <v>50160</v>
          </cell>
          <cell r="AE17">
            <v>51375</v>
          </cell>
          <cell r="AF17">
            <v>52058</v>
          </cell>
          <cell r="AG17">
            <v>52779</v>
          </cell>
          <cell r="AH17">
            <v>53542</v>
          </cell>
          <cell r="AI17">
            <v>54440</v>
          </cell>
          <cell r="AJ17">
            <v>54749</v>
          </cell>
          <cell r="AK17">
            <v>56033</v>
          </cell>
          <cell r="AL17">
            <v>56290</v>
          </cell>
          <cell r="AM17">
            <v>57192</v>
          </cell>
          <cell r="AN17">
            <v>58193</v>
          </cell>
          <cell r="AO17">
            <v>57807</v>
          </cell>
          <cell r="AP17">
            <v>57496</v>
          </cell>
          <cell r="AQ17">
            <v>57487</v>
          </cell>
          <cell r="AR17">
            <v>57908</v>
          </cell>
          <cell r="AS17">
            <v>57969</v>
          </cell>
          <cell r="AT17">
            <v>59101</v>
          </cell>
          <cell r="AU17">
            <v>59844</v>
          </cell>
          <cell r="AV17">
            <v>60717</v>
          </cell>
          <cell r="AW17">
            <v>62059</v>
          </cell>
          <cell r="AX17">
            <v>62243</v>
          </cell>
          <cell r="AY17">
            <v>63089</v>
          </cell>
          <cell r="AZ17">
            <v>64177</v>
          </cell>
          <cell r="BA17">
            <v>65340</v>
          </cell>
          <cell r="BB17">
            <v>66228</v>
          </cell>
          <cell r="BC17">
            <v>67493</v>
          </cell>
          <cell r="BD17">
            <v>68634</v>
          </cell>
          <cell r="BE17">
            <v>70948</v>
          </cell>
          <cell r="BF17">
            <v>73530</v>
          </cell>
          <cell r="BG17">
            <v>75174</v>
          </cell>
          <cell r="BH17">
            <v>76242</v>
          </cell>
          <cell r="BI17">
            <v>77389</v>
          </cell>
          <cell r="BJ17">
            <v>77872</v>
          </cell>
          <cell r="BK17">
            <v>78154</v>
          </cell>
          <cell r="BL17">
            <v>78661</v>
          </cell>
          <cell r="BM17">
            <v>79364</v>
          </cell>
          <cell r="BN17">
            <v>80196</v>
          </cell>
          <cell r="BO17">
            <v>82091</v>
          </cell>
          <cell r="BP17">
            <v>81345</v>
          </cell>
          <cell r="BQ17">
            <v>81190</v>
          </cell>
          <cell r="BR17">
            <v>81060</v>
          </cell>
          <cell r="BS17">
            <v>81416</v>
          </cell>
          <cell r="BT17">
            <v>79517</v>
          </cell>
          <cell r="BU17">
            <v>79471</v>
          </cell>
          <cell r="BV17">
            <v>75906</v>
          </cell>
          <cell r="BW17">
            <v>76339</v>
          </cell>
          <cell r="BX17">
            <v>76674</v>
          </cell>
          <cell r="BY17">
            <v>76740</v>
          </cell>
          <cell r="BZ17">
            <v>77121</v>
          </cell>
          <cell r="CA17">
            <v>77162</v>
          </cell>
          <cell r="CB17">
            <v>76193</v>
          </cell>
          <cell r="CC17">
            <v>77131</v>
          </cell>
          <cell r="CD17">
            <v>77606</v>
          </cell>
          <cell r="CE17">
            <v>78462</v>
          </cell>
          <cell r="CF17">
            <v>79147</v>
          </cell>
          <cell r="CG17">
            <v>80219</v>
          </cell>
        </row>
        <row r="18">
          <cell r="A18" t="str">
            <v>Тамбовская область</v>
          </cell>
          <cell r="B18">
            <v>31604</v>
          </cell>
          <cell r="C18">
            <v>32114</v>
          </cell>
          <cell r="D18">
            <v>32693</v>
          </cell>
          <cell r="E18">
            <v>33204</v>
          </cell>
          <cell r="F18">
            <v>33536</v>
          </cell>
          <cell r="G18">
            <v>33924</v>
          </cell>
          <cell r="H18">
            <v>34008</v>
          </cell>
          <cell r="I18">
            <v>34361</v>
          </cell>
          <cell r="J18">
            <v>34722</v>
          </cell>
          <cell r="K18">
            <v>34656</v>
          </cell>
          <cell r="L18">
            <v>35124</v>
          </cell>
          <cell r="M18">
            <v>35214</v>
          </cell>
          <cell r="N18">
            <v>35365</v>
          </cell>
          <cell r="O18">
            <v>35644</v>
          </cell>
          <cell r="P18">
            <v>36193</v>
          </cell>
          <cell r="Q18">
            <v>36510</v>
          </cell>
          <cell r="R18">
            <v>36769</v>
          </cell>
          <cell r="S18">
            <v>37174</v>
          </cell>
          <cell r="T18">
            <v>38009</v>
          </cell>
          <cell r="U18">
            <v>38926</v>
          </cell>
          <cell r="V18">
            <v>40128</v>
          </cell>
          <cell r="W18">
            <v>41304</v>
          </cell>
          <cell r="X18">
            <v>41387</v>
          </cell>
          <cell r="Y18">
            <v>41942</v>
          </cell>
          <cell r="Z18">
            <v>42254</v>
          </cell>
          <cell r="AA18">
            <v>42933</v>
          </cell>
          <cell r="AB18">
            <v>43816</v>
          </cell>
          <cell r="AC18">
            <v>44909</v>
          </cell>
          <cell r="AD18">
            <v>45611</v>
          </cell>
          <cell r="AE18">
            <v>46496</v>
          </cell>
          <cell r="AF18">
            <v>47247</v>
          </cell>
          <cell r="AG18">
            <v>47965</v>
          </cell>
          <cell r="AH18">
            <v>48728</v>
          </cell>
          <cell r="AI18">
            <v>49750</v>
          </cell>
          <cell r="AJ18">
            <v>50171</v>
          </cell>
          <cell r="AK18">
            <v>51440</v>
          </cell>
          <cell r="AL18">
            <v>51690</v>
          </cell>
          <cell r="AM18">
            <v>52509</v>
          </cell>
          <cell r="AN18">
            <v>53273</v>
          </cell>
          <cell r="AO18">
            <v>52840</v>
          </cell>
          <cell r="AP18">
            <v>52605</v>
          </cell>
          <cell r="AQ18">
            <v>52731</v>
          </cell>
          <cell r="AR18">
            <v>53255</v>
          </cell>
          <cell r="AS18">
            <v>53267</v>
          </cell>
          <cell r="AT18">
            <v>54355</v>
          </cell>
          <cell r="AU18">
            <v>55147</v>
          </cell>
          <cell r="AV18">
            <v>56031</v>
          </cell>
          <cell r="AW18">
            <v>57208</v>
          </cell>
          <cell r="AX18">
            <v>57464</v>
          </cell>
          <cell r="AY18">
            <v>58007</v>
          </cell>
          <cell r="AZ18">
            <v>58929</v>
          </cell>
          <cell r="BA18">
            <v>60017</v>
          </cell>
          <cell r="BB18">
            <v>61032</v>
          </cell>
          <cell r="BC18">
            <v>62488</v>
          </cell>
          <cell r="BD18">
            <v>63129</v>
          </cell>
          <cell r="BE18">
            <v>65053</v>
          </cell>
          <cell r="BF18">
            <v>67251</v>
          </cell>
          <cell r="BG18">
            <v>69046</v>
          </cell>
          <cell r="BH18">
            <v>69955</v>
          </cell>
          <cell r="BI18">
            <v>70224</v>
          </cell>
          <cell r="BJ18">
            <v>70769</v>
          </cell>
          <cell r="BK18">
            <v>70772</v>
          </cell>
          <cell r="BL18">
            <v>71292</v>
          </cell>
          <cell r="BM18">
            <v>72437</v>
          </cell>
          <cell r="BN18">
            <v>73171</v>
          </cell>
          <cell r="BO18">
            <v>74763</v>
          </cell>
          <cell r="BP18">
            <v>74082</v>
          </cell>
          <cell r="BQ18">
            <v>74258</v>
          </cell>
          <cell r="BR18">
            <v>73995</v>
          </cell>
          <cell r="BS18">
            <v>74209</v>
          </cell>
          <cell r="BT18">
            <v>71498</v>
          </cell>
          <cell r="BU18">
            <v>71613</v>
          </cell>
          <cell r="BV18">
            <v>68064</v>
          </cell>
          <cell r="BW18">
            <v>68121</v>
          </cell>
          <cell r="BX18">
            <v>68409</v>
          </cell>
          <cell r="BY18">
            <v>68684</v>
          </cell>
          <cell r="BZ18">
            <v>69113</v>
          </cell>
          <cell r="CA18">
            <v>69369</v>
          </cell>
          <cell r="CB18">
            <v>68267</v>
          </cell>
          <cell r="CC18">
            <v>69364</v>
          </cell>
          <cell r="CD18">
            <v>70026</v>
          </cell>
          <cell r="CE18">
            <v>71013</v>
          </cell>
          <cell r="CF18">
            <v>72019</v>
          </cell>
          <cell r="CG18">
            <v>73432</v>
          </cell>
        </row>
        <row r="19">
          <cell r="A19" t="str">
            <v>Тверская область</v>
          </cell>
          <cell r="B19">
            <v>54026</v>
          </cell>
          <cell r="C19">
            <v>54813</v>
          </cell>
          <cell r="D19">
            <v>55768</v>
          </cell>
          <cell r="E19">
            <v>56847</v>
          </cell>
          <cell r="F19">
            <v>57603</v>
          </cell>
          <cell r="G19">
            <v>58179</v>
          </cell>
          <cell r="H19">
            <v>58480</v>
          </cell>
          <cell r="I19">
            <v>59118</v>
          </cell>
          <cell r="J19">
            <v>60192</v>
          </cell>
          <cell r="K19">
            <v>60685</v>
          </cell>
          <cell r="L19">
            <v>61675</v>
          </cell>
          <cell r="M19">
            <v>62524</v>
          </cell>
          <cell r="N19">
            <v>62604</v>
          </cell>
          <cell r="O19">
            <v>63381</v>
          </cell>
          <cell r="P19">
            <v>64043</v>
          </cell>
          <cell r="Q19">
            <v>64424</v>
          </cell>
          <cell r="R19">
            <v>64881</v>
          </cell>
          <cell r="S19">
            <v>65652</v>
          </cell>
          <cell r="T19">
            <v>67006</v>
          </cell>
          <cell r="U19">
            <v>68617</v>
          </cell>
          <cell r="V19">
            <v>70683</v>
          </cell>
          <cell r="W19">
            <v>72844</v>
          </cell>
          <cell r="X19">
            <v>72898</v>
          </cell>
          <cell r="Y19">
            <v>73389</v>
          </cell>
          <cell r="Z19">
            <v>73782</v>
          </cell>
          <cell r="AA19">
            <v>75171</v>
          </cell>
          <cell r="AB19">
            <v>76508</v>
          </cell>
          <cell r="AC19">
            <v>78405</v>
          </cell>
          <cell r="AD19">
            <v>79424</v>
          </cell>
          <cell r="AE19">
            <v>81465</v>
          </cell>
          <cell r="AF19">
            <v>82684</v>
          </cell>
          <cell r="AG19">
            <v>83800</v>
          </cell>
          <cell r="AH19">
            <v>85535</v>
          </cell>
          <cell r="AI19">
            <v>87187</v>
          </cell>
          <cell r="AJ19">
            <v>87000</v>
          </cell>
          <cell r="AK19">
            <v>88990</v>
          </cell>
          <cell r="AL19">
            <v>89542</v>
          </cell>
          <cell r="AM19">
            <v>91295</v>
          </cell>
          <cell r="AN19">
            <v>92671</v>
          </cell>
          <cell r="AO19">
            <v>92127</v>
          </cell>
          <cell r="AP19">
            <v>91616</v>
          </cell>
          <cell r="AQ19">
            <v>91867</v>
          </cell>
          <cell r="AR19">
            <v>92807</v>
          </cell>
          <cell r="AS19">
            <v>92785</v>
          </cell>
          <cell r="AT19">
            <v>95000</v>
          </cell>
          <cell r="AU19">
            <v>96662</v>
          </cell>
          <cell r="AV19">
            <v>97827</v>
          </cell>
          <cell r="AW19">
            <v>99929</v>
          </cell>
          <cell r="AX19">
            <v>100404</v>
          </cell>
          <cell r="AY19">
            <v>101694</v>
          </cell>
          <cell r="AZ19">
            <v>103535</v>
          </cell>
          <cell r="BA19">
            <v>105787</v>
          </cell>
          <cell r="BB19">
            <v>107941</v>
          </cell>
          <cell r="BC19">
            <v>110291</v>
          </cell>
          <cell r="BD19">
            <v>110969</v>
          </cell>
          <cell r="BE19">
            <v>114910</v>
          </cell>
          <cell r="BF19">
            <v>119211</v>
          </cell>
          <cell r="BG19">
            <v>122584</v>
          </cell>
          <cell r="BH19">
            <v>124864</v>
          </cell>
          <cell r="BI19">
            <v>126730</v>
          </cell>
          <cell r="BJ19">
            <v>127318</v>
          </cell>
          <cell r="BK19">
            <v>127159</v>
          </cell>
          <cell r="BL19">
            <v>128575</v>
          </cell>
          <cell r="BM19">
            <v>129362</v>
          </cell>
          <cell r="BN19">
            <v>130601</v>
          </cell>
          <cell r="BO19">
            <v>133767</v>
          </cell>
          <cell r="BP19">
            <v>132474</v>
          </cell>
          <cell r="BQ19">
            <v>132812</v>
          </cell>
          <cell r="BR19">
            <v>132609</v>
          </cell>
          <cell r="BS19">
            <v>132626</v>
          </cell>
          <cell r="BT19">
            <v>130123</v>
          </cell>
          <cell r="BU19">
            <v>129965</v>
          </cell>
          <cell r="BV19">
            <v>126634</v>
          </cell>
          <cell r="BW19">
            <v>126719</v>
          </cell>
          <cell r="BX19">
            <v>127024</v>
          </cell>
          <cell r="BY19">
            <v>127713</v>
          </cell>
          <cell r="BZ19">
            <v>128574</v>
          </cell>
          <cell r="CA19">
            <v>128885</v>
          </cell>
          <cell r="CB19">
            <v>127353</v>
          </cell>
          <cell r="CC19">
            <v>128720</v>
          </cell>
          <cell r="CD19">
            <v>129944</v>
          </cell>
          <cell r="CE19">
            <v>131288</v>
          </cell>
          <cell r="CF19">
            <v>132573</v>
          </cell>
          <cell r="CG19">
            <v>133780</v>
          </cell>
        </row>
        <row r="20">
          <cell r="A20" t="str">
            <v>Тульская область</v>
          </cell>
          <cell r="B20">
            <v>57432</v>
          </cell>
          <cell r="C20">
            <v>58459</v>
          </cell>
          <cell r="D20">
            <v>59252</v>
          </cell>
          <cell r="E20">
            <v>60219</v>
          </cell>
          <cell r="F20">
            <v>60927</v>
          </cell>
          <cell r="G20">
            <v>61592</v>
          </cell>
          <cell r="H20">
            <v>61540</v>
          </cell>
          <cell r="I20">
            <v>62289</v>
          </cell>
          <cell r="J20">
            <v>63241</v>
          </cell>
          <cell r="K20">
            <v>62828</v>
          </cell>
          <cell r="L20">
            <v>63938</v>
          </cell>
          <cell r="M20">
            <v>64750</v>
          </cell>
          <cell r="N20">
            <v>65303</v>
          </cell>
          <cell r="O20">
            <v>66389</v>
          </cell>
          <cell r="P20">
            <v>67246</v>
          </cell>
          <cell r="Q20">
            <v>67559</v>
          </cell>
          <cell r="R20">
            <v>68018</v>
          </cell>
          <cell r="S20">
            <v>68835</v>
          </cell>
          <cell r="T20">
            <v>70405</v>
          </cell>
          <cell r="U20">
            <v>72132</v>
          </cell>
          <cell r="V20">
            <v>74176</v>
          </cell>
          <cell r="W20">
            <v>76596</v>
          </cell>
          <cell r="X20">
            <v>76456</v>
          </cell>
          <cell r="Y20">
            <v>77006</v>
          </cell>
          <cell r="Z20">
            <v>77599</v>
          </cell>
          <cell r="AA20">
            <v>78896</v>
          </cell>
          <cell r="AB20">
            <v>80867</v>
          </cell>
          <cell r="AC20">
            <v>83445</v>
          </cell>
          <cell r="AD20">
            <v>85111</v>
          </cell>
          <cell r="AE20">
            <v>87534</v>
          </cell>
          <cell r="AF20">
            <v>89289</v>
          </cell>
          <cell r="AG20">
            <v>91035</v>
          </cell>
          <cell r="AH20">
            <v>93140</v>
          </cell>
          <cell r="AI20">
            <v>95163</v>
          </cell>
          <cell r="AJ20">
            <v>95563</v>
          </cell>
          <cell r="AK20">
            <v>98557</v>
          </cell>
          <cell r="AL20">
            <v>99726</v>
          </cell>
          <cell r="AM20">
            <v>101878</v>
          </cell>
          <cell r="AN20">
            <v>104476</v>
          </cell>
          <cell r="AO20">
            <v>103980</v>
          </cell>
          <cell r="AP20">
            <v>103717</v>
          </cell>
          <cell r="AQ20">
            <v>104216</v>
          </cell>
          <cell r="AR20">
            <v>105433</v>
          </cell>
          <cell r="AS20">
            <v>106389</v>
          </cell>
          <cell r="AT20">
            <v>108700</v>
          </cell>
          <cell r="AU20">
            <v>110680</v>
          </cell>
          <cell r="AV20">
            <v>112661</v>
          </cell>
          <cell r="AW20">
            <v>115440</v>
          </cell>
          <cell r="AX20">
            <v>116126</v>
          </cell>
          <cell r="AY20">
            <v>118108</v>
          </cell>
          <cell r="AZ20">
            <v>120692</v>
          </cell>
          <cell r="BA20">
            <v>123538</v>
          </cell>
          <cell r="BB20">
            <v>126478</v>
          </cell>
          <cell r="BC20">
            <v>129745</v>
          </cell>
          <cell r="BD20">
            <v>130873</v>
          </cell>
          <cell r="BE20">
            <v>136233</v>
          </cell>
          <cell r="BF20">
            <v>142127</v>
          </cell>
          <cell r="BG20">
            <v>147316</v>
          </cell>
          <cell r="BH20">
            <v>151543</v>
          </cell>
          <cell r="BI20">
            <v>154628</v>
          </cell>
          <cell r="BJ20">
            <v>155879</v>
          </cell>
          <cell r="BK20">
            <v>157108</v>
          </cell>
          <cell r="BL20">
            <v>159635</v>
          </cell>
          <cell r="BM20">
            <v>162027</v>
          </cell>
          <cell r="BN20">
            <v>164709</v>
          </cell>
          <cell r="BO20">
            <v>170896</v>
          </cell>
          <cell r="BP20">
            <v>171158</v>
          </cell>
          <cell r="BQ20">
            <v>172244</v>
          </cell>
          <cell r="BR20">
            <v>172374</v>
          </cell>
          <cell r="BS20">
            <v>174082</v>
          </cell>
          <cell r="BT20">
            <v>171623</v>
          </cell>
          <cell r="BU20">
            <v>172108</v>
          </cell>
          <cell r="BV20">
            <v>167825</v>
          </cell>
          <cell r="BW20">
            <v>168194</v>
          </cell>
          <cell r="BX20">
            <v>169124</v>
          </cell>
          <cell r="BY20">
            <v>170247</v>
          </cell>
          <cell r="BZ20">
            <v>171302</v>
          </cell>
          <cell r="CA20">
            <v>171593</v>
          </cell>
          <cell r="CB20">
            <v>169735</v>
          </cell>
          <cell r="CC20">
            <v>171563</v>
          </cell>
          <cell r="CD20">
            <v>173245</v>
          </cell>
          <cell r="CE20">
            <v>176403</v>
          </cell>
          <cell r="CF20">
            <v>179358</v>
          </cell>
          <cell r="CG20">
            <v>183287</v>
          </cell>
        </row>
        <row r="21">
          <cell r="A21" t="str">
            <v>Ярославская область</v>
          </cell>
          <cell r="B21">
            <v>43035</v>
          </cell>
          <cell r="C21">
            <v>43769</v>
          </cell>
          <cell r="D21">
            <v>44484</v>
          </cell>
          <cell r="E21">
            <v>45204</v>
          </cell>
          <cell r="F21">
            <v>45529</v>
          </cell>
          <cell r="G21">
            <v>45867</v>
          </cell>
          <cell r="H21">
            <v>45436</v>
          </cell>
          <cell r="I21">
            <v>45924</v>
          </cell>
          <cell r="J21">
            <v>46605</v>
          </cell>
          <cell r="K21">
            <v>46360</v>
          </cell>
          <cell r="L21">
            <v>47108</v>
          </cell>
          <cell r="M21">
            <v>47664</v>
          </cell>
          <cell r="N21">
            <v>47990</v>
          </cell>
          <cell r="O21">
            <v>48749</v>
          </cell>
          <cell r="P21">
            <v>49501</v>
          </cell>
          <cell r="Q21">
            <v>49744</v>
          </cell>
          <cell r="R21">
            <v>50235</v>
          </cell>
          <cell r="S21">
            <v>50990</v>
          </cell>
          <cell r="T21">
            <v>52118</v>
          </cell>
          <cell r="U21">
            <v>53221</v>
          </cell>
          <cell r="V21">
            <v>54657</v>
          </cell>
          <cell r="W21">
            <v>56394</v>
          </cell>
          <cell r="X21">
            <v>56065</v>
          </cell>
          <cell r="Y21">
            <v>56553</v>
          </cell>
          <cell r="Z21">
            <v>56882</v>
          </cell>
          <cell r="AA21">
            <v>57887</v>
          </cell>
          <cell r="AB21">
            <v>59284</v>
          </cell>
          <cell r="AC21">
            <v>61220</v>
          </cell>
          <cell r="AD21">
            <v>62198</v>
          </cell>
          <cell r="AE21">
            <v>63865</v>
          </cell>
          <cell r="AF21">
            <v>65020</v>
          </cell>
          <cell r="AG21">
            <v>65882</v>
          </cell>
          <cell r="AH21">
            <v>67138</v>
          </cell>
          <cell r="AI21">
            <v>68470</v>
          </cell>
          <cell r="AJ21">
            <v>67375</v>
          </cell>
          <cell r="AK21">
            <v>69464</v>
          </cell>
          <cell r="AL21">
            <v>69959</v>
          </cell>
          <cell r="AM21">
            <v>71560</v>
          </cell>
          <cell r="AN21">
            <v>73019</v>
          </cell>
          <cell r="AO21">
            <v>72822</v>
          </cell>
          <cell r="AP21">
            <v>72585</v>
          </cell>
          <cell r="AQ21">
            <v>72803</v>
          </cell>
          <cell r="AR21">
            <v>73649</v>
          </cell>
          <cell r="AS21">
            <v>74075</v>
          </cell>
          <cell r="AT21">
            <v>76138</v>
          </cell>
          <cell r="AU21">
            <v>77653</v>
          </cell>
          <cell r="AV21">
            <v>78758</v>
          </cell>
          <cell r="AW21">
            <v>80907</v>
          </cell>
          <cell r="AX21">
            <v>81303</v>
          </cell>
          <cell r="AY21">
            <v>82546</v>
          </cell>
          <cell r="AZ21">
            <v>84579</v>
          </cell>
          <cell r="BA21">
            <v>86590</v>
          </cell>
          <cell r="BB21">
            <v>88560</v>
          </cell>
          <cell r="BC21">
            <v>90698</v>
          </cell>
          <cell r="BD21">
            <v>91571</v>
          </cell>
          <cell r="BE21">
            <v>95231</v>
          </cell>
          <cell r="BF21">
            <v>99697</v>
          </cell>
          <cell r="BG21">
            <v>102517</v>
          </cell>
          <cell r="BH21">
            <v>104570</v>
          </cell>
          <cell r="BI21">
            <v>106390</v>
          </cell>
          <cell r="BJ21">
            <v>106896</v>
          </cell>
          <cell r="BK21">
            <v>107274</v>
          </cell>
          <cell r="BL21">
            <v>108688</v>
          </cell>
          <cell r="BM21">
            <v>109765</v>
          </cell>
          <cell r="BN21">
            <v>111274</v>
          </cell>
          <cell r="BO21">
            <v>114187</v>
          </cell>
          <cell r="BP21">
            <v>113393</v>
          </cell>
          <cell r="BQ21">
            <v>113638</v>
          </cell>
          <cell r="BR21">
            <v>113919</v>
          </cell>
          <cell r="BS21">
            <v>114107</v>
          </cell>
          <cell r="BT21">
            <v>113710</v>
          </cell>
          <cell r="BU21">
            <v>114054</v>
          </cell>
          <cell r="BV21">
            <v>112544</v>
          </cell>
          <cell r="BW21">
            <v>113020</v>
          </cell>
          <cell r="BX21">
            <v>113596</v>
          </cell>
          <cell r="BY21">
            <v>114228</v>
          </cell>
          <cell r="BZ21">
            <v>114955</v>
          </cell>
          <cell r="CA21">
            <v>115215</v>
          </cell>
          <cell r="CB21">
            <v>114556</v>
          </cell>
          <cell r="CC21">
            <v>115989</v>
          </cell>
          <cell r="CD21">
            <v>117224</v>
          </cell>
          <cell r="CE21">
            <v>118732</v>
          </cell>
          <cell r="CF21">
            <v>119960</v>
          </cell>
          <cell r="CG21">
            <v>121920</v>
          </cell>
        </row>
        <row r="22">
          <cell r="A22" t="str">
            <v>г. Москва</v>
          </cell>
          <cell r="B22">
            <v>764553</v>
          </cell>
          <cell r="C22">
            <v>782282</v>
          </cell>
          <cell r="D22">
            <v>797015</v>
          </cell>
          <cell r="E22">
            <v>813714</v>
          </cell>
          <cell r="F22">
            <v>826518</v>
          </cell>
          <cell r="G22">
            <v>839948</v>
          </cell>
          <cell r="H22">
            <v>849423</v>
          </cell>
          <cell r="I22">
            <v>869522</v>
          </cell>
          <cell r="J22">
            <v>883773</v>
          </cell>
          <cell r="K22">
            <v>897191</v>
          </cell>
          <cell r="L22">
            <v>922546</v>
          </cell>
          <cell r="M22">
            <v>942632</v>
          </cell>
          <cell r="N22">
            <v>954556</v>
          </cell>
          <cell r="O22">
            <v>980691</v>
          </cell>
          <cell r="P22">
            <v>1004129</v>
          </cell>
          <cell r="Q22">
            <v>1006245</v>
          </cell>
          <cell r="R22">
            <v>1013626</v>
          </cell>
          <cell r="S22">
            <v>1027875</v>
          </cell>
          <cell r="T22">
            <v>1056109</v>
          </cell>
          <cell r="U22">
            <v>1087558</v>
          </cell>
          <cell r="V22">
            <v>1129631</v>
          </cell>
          <cell r="W22">
            <v>1174998</v>
          </cell>
          <cell r="X22">
            <v>1196889</v>
          </cell>
          <cell r="Y22">
            <v>1221894</v>
          </cell>
          <cell r="Z22">
            <v>1239516</v>
          </cell>
          <cell r="AA22">
            <v>1273675</v>
          </cell>
          <cell r="AB22">
            <v>1313328</v>
          </cell>
          <cell r="AC22">
            <v>1360657</v>
          </cell>
          <cell r="AD22">
            <v>1399975</v>
          </cell>
          <cell r="AE22">
            <v>1443870</v>
          </cell>
          <cell r="AF22">
            <v>1475389</v>
          </cell>
          <cell r="AG22">
            <v>1506332</v>
          </cell>
          <cell r="AH22">
            <v>1544152</v>
          </cell>
          <cell r="AI22">
            <v>1580889</v>
          </cell>
          <cell r="AJ22">
            <v>1598104</v>
          </cell>
          <cell r="AK22">
            <v>1647597</v>
          </cell>
          <cell r="AL22">
            <v>1668306</v>
          </cell>
          <cell r="AM22">
            <v>1714511</v>
          </cell>
          <cell r="AN22">
            <v>1743538</v>
          </cell>
          <cell r="AO22">
            <v>1744260</v>
          </cell>
          <cell r="AP22">
            <v>1751321</v>
          </cell>
          <cell r="AQ22">
            <v>1773926</v>
          </cell>
          <cell r="AR22">
            <v>1807558</v>
          </cell>
          <cell r="AS22">
            <v>1832304</v>
          </cell>
          <cell r="AT22">
            <v>1870096</v>
          </cell>
          <cell r="AU22">
            <v>1889952</v>
          </cell>
          <cell r="AV22">
            <v>1909798</v>
          </cell>
          <cell r="AW22">
            <v>1938892</v>
          </cell>
          <cell r="AX22">
            <v>1941868</v>
          </cell>
          <cell r="AY22">
            <v>1966637</v>
          </cell>
          <cell r="AZ22">
            <v>1998597</v>
          </cell>
          <cell r="BA22">
            <v>2027126</v>
          </cell>
          <cell r="BB22">
            <v>2063523</v>
          </cell>
          <cell r="BC22">
            <v>2102259</v>
          </cell>
          <cell r="BD22">
            <v>2124466</v>
          </cell>
          <cell r="BE22">
            <v>2191718</v>
          </cell>
          <cell r="BF22">
            <v>2265901</v>
          </cell>
          <cell r="BG22">
            <v>2321362</v>
          </cell>
          <cell r="BH22">
            <v>2351432</v>
          </cell>
          <cell r="BI22">
            <v>2384992</v>
          </cell>
          <cell r="BJ22">
            <v>2411942</v>
          </cell>
          <cell r="BK22">
            <v>2424747</v>
          </cell>
          <cell r="BL22">
            <v>2458782</v>
          </cell>
          <cell r="BM22">
            <v>2471174</v>
          </cell>
          <cell r="BN22">
            <v>2479917</v>
          </cell>
          <cell r="BO22">
            <v>2538078</v>
          </cell>
          <cell r="BP22">
            <v>2531794</v>
          </cell>
          <cell r="BQ22">
            <v>2538930</v>
          </cell>
          <cell r="BR22">
            <v>2524107</v>
          </cell>
          <cell r="BS22">
            <v>2471571</v>
          </cell>
          <cell r="BT22">
            <v>2483374</v>
          </cell>
          <cell r="BU22">
            <v>2492692</v>
          </cell>
          <cell r="BV22">
            <v>2537397</v>
          </cell>
          <cell r="BW22">
            <v>2552944</v>
          </cell>
          <cell r="BX22">
            <v>2566301</v>
          </cell>
          <cell r="BY22">
            <v>2583726</v>
          </cell>
          <cell r="BZ22">
            <v>2600035</v>
          </cell>
          <cell r="CA22">
            <v>2609387</v>
          </cell>
          <cell r="CB22">
            <v>2626561</v>
          </cell>
          <cell r="CC22">
            <v>2646394</v>
          </cell>
          <cell r="CD22">
            <v>2677957</v>
          </cell>
          <cell r="CE22">
            <v>2712371</v>
          </cell>
          <cell r="CF22">
            <v>2740827</v>
          </cell>
          <cell r="CG22">
            <v>2783553</v>
          </cell>
        </row>
        <row r="23">
          <cell r="A23" t="str">
            <v>СЕВЕРО-ЗАПАДНЫЙ ФЕДЕРАЛЬНЫЙ ОКРУГ</v>
          </cell>
          <cell r="B23">
            <v>817360</v>
          </cell>
          <cell r="C23">
            <v>833088</v>
          </cell>
          <cell r="D23">
            <v>847571</v>
          </cell>
          <cell r="E23">
            <v>863967</v>
          </cell>
          <cell r="F23">
            <v>876443</v>
          </cell>
          <cell r="G23">
            <v>887330</v>
          </cell>
          <cell r="H23">
            <v>890191</v>
          </cell>
          <cell r="I23">
            <v>905720</v>
          </cell>
          <cell r="J23">
            <v>918787</v>
          </cell>
          <cell r="K23">
            <v>923024</v>
          </cell>
          <cell r="L23">
            <v>940180</v>
          </cell>
          <cell r="M23">
            <v>956485</v>
          </cell>
          <cell r="N23">
            <v>965026</v>
          </cell>
          <cell r="O23">
            <v>982019</v>
          </cell>
          <cell r="P23">
            <v>998498</v>
          </cell>
          <cell r="Q23">
            <v>1004254</v>
          </cell>
          <cell r="R23">
            <v>1014894</v>
          </cell>
          <cell r="S23">
            <v>1032116</v>
          </cell>
          <cell r="T23">
            <v>1054757</v>
          </cell>
          <cell r="U23">
            <v>1079439</v>
          </cell>
          <cell r="V23">
            <v>1112800</v>
          </cell>
          <cell r="W23">
            <v>1147289</v>
          </cell>
          <cell r="X23">
            <v>1149874</v>
          </cell>
          <cell r="Y23">
            <v>1167161</v>
          </cell>
          <cell r="Z23">
            <v>1178775</v>
          </cell>
          <cell r="AA23">
            <v>1201699</v>
          </cell>
          <cell r="AB23">
            <v>1229434</v>
          </cell>
          <cell r="AC23">
            <v>1264757</v>
          </cell>
          <cell r="AD23">
            <v>1293076</v>
          </cell>
          <cell r="AE23">
            <v>1329461</v>
          </cell>
          <cell r="AF23">
            <v>1351840</v>
          </cell>
          <cell r="AG23">
            <v>1374617</v>
          </cell>
          <cell r="AH23">
            <v>1403055</v>
          </cell>
          <cell r="AI23">
            <v>1430589</v>
          </cell>
          <cell r="AJ23">
            <v>1437938</v>
          </cell>
          <cell r="AK23">
            <v>1476783</v>
          </cell>
          <cell r="AL23">
            <v>1495543</v>
          </cell>
          <cell r="AM23">
            <v>1528352</v>
          </cell>
          <cell r="AN23">
            <v>1560581</v>
          </cell>
          <cell r="AO23">
            <v>1559761</v>
          </cell>
          <cell r="AP23">
            <v>1558383</v>
          </cell>
          <cell r="AQ23">
            <v>1569461</v>
          </cell>
          <cell r="AR23">
            <v>1589132</v>
          </cell>
          <cell r="AS23">
            <v>1599108</v>
          </cell>
          <cell r="AT23">
            <v>1630212</v>
          </cell>
          <cell r="AU23">
            <v>1652684</v>
          </cell>
          <cell r="AV23">
            <v>1669460</v>
          </cell>
          <cell r="AW23">
            <v>1702345</v>
          </cell>
          <cell r="AX23">
            <v>1709167</v>
          </cell>
          <cell r="AY23">
            <v>1729943</v>
          </cell>
          <cell r="AZ23">
            <v>1758880</v>
          </cell>
          <cell r="BA23">
            <v>1789139</v>
          </cell>
          <cell r="BB23">
            <v>1818997</v>
          </cell>
          <cell r="BC23">
            <v>1851675</v>
          </cell>
          <cell r="BD23">
            <v>1867586</v>
          </cell>
          <cell r="BE23">
            <v>1922467</v>
          </cell>
          <cell r="BF23">
            <v>1986482</v>
          </cell>
          <cell r="BG23">
            <v>2034031</v>
          </cell>
          <cell r="BH23">
            <v>2063906</v>
          </cell>
          <cell r="BI23">
            <v>2094017</v>
          </cell>
          <cell r="BJ23">
            <v>2107941</v>
          </cell>
          <cell r="BK23">
            <v>2114736</v>
          </cell>
          <cell r="BL23">
            <v>2141010</v>
          </cell>
          <cell r="BM23">
            <v>2150522</v>
          </cell>
          <cell r="BN23">
            <v>2159838</v>
          </cell>
          <cell r="BO23">
            <v>2209368</v>
          </cell>
          <cell r="BP23">
            <v>2197427</v>
          </cell>
          <cell r="BQ23">
            <v>2200713</v>
          </cell>
          <cell r="BR23">
            <v>2190046</v>
          </cell>
          <cell r="BS23">
            <v>2155472</v>
          </cell>
          <cell r="BT23">
            <v>2161214</v>
          </cell>
          <cell r="BU23">
            <v>2167993</v>
          </cell>
          <cell r="BV23">
            <v>2159841</v>
          </cell>
          <cell r="BW23">
            <v>2166082</v>
          </cell>
          <cell r="BX23">
            <v>2174901</v>
          </cell>
          <cell r="BY23">
            <v>2187223</v>
          </cell>
          <cell r="BZ23">
            <v>2199576</v>
          </cell>
          <cell r="CA23">
            <v>2212455</v>
          </cell>
          <cell r="CB23">
            <v>2202972</v>
          </cell>
          <cell r="CC23">
            <v>2225608</v>
          </cell>
          <cell r="CD23">
            <v>2252750</v>
          </cell>
          <cell r="CE23">
            <v>2285444</v>
          </cell>
          <cell r="CF23">
            <v>2312855</v>
          </cell>
          <cell r="CG23">
            <v>2357331</v>
          </cell>
        </row>
        <row r="24">
          <cell r="A24" t="str">
            <v>Республика Карелия</v>
          </cell>
          <cell r="B24">
            <v>29409</v>
          </cell>
          <cell r="C24">
            <v>29878</v>
          </cell>
          <cell r="D24">
            <v>30169</v>
          </cell>
          <cell r="E24">
            <v>30535</v>
          </cell>
          <cell r="F24">
            <v>30688</v>
          </cell>
          <cell r="G24">
            <v>30741</v>
          </cell>
          <cell r="H24">
            <v>30651</v>
          </cell>
          <cell r="I24">
            <v>30926</v>
          </cell>
          <cell r="J24">
            <v>31550</v>
          </cell>
          <cell r="K24">
            <v>31481</v>
          </cell>
          <cell r="L24">
            <v>31949</v>
          </cell>
          <cell r="M24">
            <v>32463</v>
          </cell>
          <cell r="N24">
            <v>32586</v>
          </cell>
          <cell r="O24">
            <v>33015</v>
          </cell>
          <cell r="P24">
            <v>33431</v>
          </cell>
          <cell r="Q24">
            <v>33684</v>
          </cell>
          <cell r="R24">
            <v>34095</v>
          </cell>
          <cell r="S24">
            <v>34632</v>
          </cell>
          <cell r="T24">
            <v>35295</v>
          </cell>
          <cell r="U24">
            <v>36050</v>
          </cell>
          <cell r="V24">
            <v>37202</v>
          </cell>
          <cell r="W24">
            <v>38531</v>
          </cell>
          <cell r="X24">
            <v>38194</v>
          </cell>
          <cell r="Y24">
            <v>38706</v>
          </cell>
          <cell r="Z24">
            <v>38804</v>
          </cell>
          <cell r="AA24">
            <v>39231</v>
          </cell>
          <cell r="AB24">
            <v>39957</v>
          </cell>
          <cell r="AC24">
            <v>40824</v>
          </cell>
          <cell r="AD24">
            <v>41520</v>
          </cell>
          <cell r="AE24">
            <v>42603</v>
          </cell>
          <cell r="AF24">
            <v>43174</v>
          </cell>
          <cell r="AG24">
            <v>43721</v>
          </cell>
          <cell r="AH24">
            <v>44330</v>
          </cell>
          <cell r="AI24">
            <v>45226</v>
          </cell>
          <cell r="AJ24">
            <v>45470</v>
          </cell>
          <cell r="AK24">
            <v>46353</v>
          </cell>
          <cell r="AL24">
            <v>46692</v>
          </cell>
          <cell r="AM24">
            <v>47429</v>
          </cell>
          <cell r="AN24">
            <v>48131</v>
          </cell>
          <cell r="AO24">
            <v>47892</v>
          </cell>
          <cell r="AP24">
            <v>47591</v>
          </cell>
          <cell r="AQ24">
            <v>47658</v>
          </cell>
          <cell r="AR24">
            <v>47974</v>
          </cell>
          <cell r="AS24">
            <v>47728</v>
          </cell>
          <cell r="AT24">
            <v>48426</v>
          </cell>
          <cell r="AU24">
            <v>49184</v>
          </cell>
          <cell r="AV24">
            <v>49592</v>
          </cell>
          <cell r="AW24">
            <v>50820</v>
          </cell>
          <cell r="AX24">
            <v>51095</v>
          </cell>
          <cell r="AY24">
            <v>51641</v>
          </cell>
          <cell r="AZ24">
            <v>52522</v>
          </cell>
          <cell r="BA24">
            <v>53190</v>
          </cell>
          <cell r="BB24">
            <v>54305</v>
          </cell>
          <cell r="BC24">
            <v>55183</v>
          </cell>
          <cell r="BD24">
            <v>55614</v>
          </cell>
          <cell r="BE24">
            <v>57523</v>
          </cell>
          <cell r="BF24">
            <v>59718</v>
          </cell>
          <cell r="BG24">
            <v>61284</v>
          </cell>
          <cell r="BH24">
            <v>62134</v>
          </cell>
          <cell r="BI24">
            <v>62982</v>
          </cell>
          <cell r="BJ24">
            <v>63252</v>
          </cell>
          <cell r="BK24">
            <v>63253</v>
          </cell>
          <cell r="BL24">
            <v>63525</v>
          </cell>
          <cell r="BM24">
            <v>63923</v>
          </cell>
          <cell r="BN24">
            <v>64505</v>
          </cell>
          <cell r="BO24">
            <v>65915</v>
          </cell>
          <cell r="BP24">
            <v>65391</v>
          </cell>
          <cell r="BQ24">
            <v>65452</v>
          </cell>
          <cell r="BR24">
            <v>64804</v>
          </cell>
          <cell r="BS24">
            <v>64716</v>
          </cell>
          <cell r="BT24">
            <v>64305</v>
          </cell>
          <cell r="BU24">
            <v>64323</v>
          </cell>
          <cell r="BV24">
            <v>62533</v>
          </cell>
          <cell r="BW24">
            <v>62456</v>
          </cell>
          <cell r="BX24">
            <v>62532</v>
          </cell>
          <cell r="BY24">
            <v>62718</v>
          </cell>
          <cell r="BZ24">
            <v>62895</v>
          </cell>
          <cell r="CA24">
            <v>62548</v>
          </cell>
          <cell r="CB24">
            <v>62102</v>
          </cell>
          <cell r="CC24">
            <v>62650</v>
          </cell>
          <cell r="CD24">
            <v>63366</v>
          </cell>
          <cell r="CE24">
            <v>63980</v>
          </cell>
          <cell r="CF24">
            <v>64733</v>
          </cell>
          <cell r="CG24">
            <v>65334</v>
          </cell>
        </row>
        <row r="25">
          <cell r="A25" t="str">
            <v>Республика Коми</v>
          </cell>
          <cell r="B25">
            <v>54562</v>
          </cell>
          <cell r="C25">
            <v>55130</v>
          </cell>
          <cell r="D25">
            <v>55581</v>
          </cell>
          <cell r="E25">
            <v>56111</v>
          </cell>
          <cell r="F25">
            <v>56418</v>
          </cell>
          <cell r="G25">
            <v>56733</v>
          </cell>
          <cell r="H25">
            <v>56655</v>
          </cell>
          <cell r="I25">
            <v>57499</v>
          </cell>
          <cell r="J25">
            <v>58116</v>
          </cell>
          <cell r="K25">
            <v>58289</v>
          </cell>
          <cell r="L25">
            <v>58889</v>
          </cell>
          <cell r="M25">
            <v>59077</v>
          </cell>
          <cell r="N25">
            <v>59176</v>
          </cell>
          <cell r="O25">
            <v>59443</v>
          </cell>
          <cell r="P25">
            <v>59798</v>
          </cell>
          <cell r="Q25">
            <v>59837</v>
          </cell>
          <cell r="R25">
            <v>60143</v>
          </cell>
          <cell r="S25">
            <v>60766</v>
          </cell>
          <cell r="T25">
            <v>61968</v>
          </cell>
          <cell r="U25">
            <v>63561</v>
          </cell>
          <cell r="V25">
            <v>65110</v>
          </cell>
          <cell r="W25">
            <v>66943</v>
          </cell>
          <cell r="X25">
            <v>67107</v>
          </cell>
          <cell r="Y25">
            <v>67092</v>
          </cell>
          <cell r="Z25">
            <v>67122</v>
          </cell>
          <cell r="AA25">
            <v>67638</v>
          </cell>
          <cell r="AB25">
            <v>68732</v>
          </cell>
          <cell r="AC25">
            <v>70014</v>
          </cell>
          <cell r="AD25">
            <v>70782</v>
          </cell>
          <cell r="AE25">
            <v>72138</v>
          </cell>
          <cell r="AF25">
            <v>73015</v>
          </cell>
          <cell r="AG25">
            <v>74202</v>
          </cell>
          <cell r="AH25">
            <v>75204</v>
          </cell>
          <cell r="AI25">
            <v>75436</v>
          </cell>
          <cell r="AJ25">
            <v>75159</v>
          </cell>
          <cell r="AK25">
            <v>76539</v>
          </cell>
          <cell r="AL25">
            <v>76691</v>
          </cell>
          <cell r="AM25">
            <v>77620</v>
          </cell>
          <cell r="AN25">
            <v>78735</v>
          </cell>
          <cell r="AO25">
            <v>78225</v>
          </cell>
          <cell r="AP25">
            <v>77903</v>
          </cell>
          <cell r="AQ25">
            <v>77963</v>
          </cell>
          <cell r="AR25">
            <v>78727</v>
          </cell>
          <cell r="AS25">
            <v>79092</v>
          </cell>
          <cell r="AT25">
            <v>80591</v>
          </cell>
          <cell r="AU25">
            <v>81646</v>
          </cell>
          <cell r="AV25">
            <v>82525</v>
          </cell>
          <cell r="AW25">
            <v>83463</v>
          </cell>
          <cell r="AX25">
            <v>83440</v>
          </cell>
          <cell r="AY25">
            <v>84291</v>
          </cell>
          <cell r="AZ25">
            <v>85457</v>
          </cell>
          <cell r="BA25">
            <v>86464</v>
          </cell>
          <cell r="BB25">
            <v>87545</v>
          </cell>
          <cell r="BC25">
            <v>89052</v>
          </cell>
          <cell r="BD25">
            <v>89614</v>
          </cell>
          <cell r="BE25">
            <v>92469</v>
          </cell>
          <cell r="BF25">
            <v>94864</v>
          </cell>
          <cell r="BG25">
            <v>96843</v>
          </cell>
          <cell r="BH25">
            <v>97588</v>
          </cell>
          <cell r="BI25">
            <v>97231</v>
          </cell>
          <cell r="BJ25">
            <v>97283</v>
          </cell>
          <cell r="BK25">
            <v>97129</v>
          </cell>
          <cell r="BL25">
            <v>97494</v>
          </cell>
          <cell r="BM25">
            <v>97680</v>
          </cell>
          <cell r="BN25">
            <v>97012</v>
          </cell>
          <cell r="BO25">
            <v>98981</v>
          </cell>
          <cell r="BP25">
            <v>97829</v>
          </cell>
          <cell r="BQ25">
            <v>97983</v>
          </cell>
          <cell r="BR25">
            <v>96297</v>
          </cell>
          <cell r="BS25">
            <v>96111</v>
          </cell>
          <cell r="BT25">
            <v>94572</v>
          </cell>
          <cell r="BU25">
            <v>94280</v>
          </cell>
          <cell r="BV25">
            <v>91085</v>
          </cell>
          <cell r="BW25">
            <v>90853</v>
          </cell>
          <cell r="BX25">
            <v>90961</v>
          </cell>
          <cell r="BY25">
            <v>91248</v>
          </cell>
          <cell r="BZ25">
            <v>91519</v>
          </cell>
          <cell r="CA25">
            <v>91507</v>
          </cell>
          <cell r="CB25">
            <v>90743</v>
          </cell>
          <cell r="CC25">
            <v>91653</v>
          </cell>
          <cell r="CD25">
            <v>92384</v>
          </cell>
          <cell r="CE25">
            <v>93321</v>
          </cell>
          <cell r="CF25">
            <v>94245</v>
          </cell>
          <cell r="CG25">
            <v>95042</v>
          </cell>
        </row>
        <row r="26">
          <cell r="A26" t="str">
            <v>Архангельская область</v>
          </cell>
          <cell r="B26">
            <v>63532</v>
          </cell>
          <cell r="C26">
            <v>64547</v>
          </cell>
          <cell r="D26">
            <v>65448</v>
          </cell>
          <cell r="E26">
            <v>66490</v>
          </cell>
          <cell r="F26">
            <v>67158</v>
          </cell>
          <cell r="G26">
            <v>67650</v>
          </cell>
          <cell r="H26">
            <v>68060</v>
          </cell>
          <cell r="I26">
            <v>69113</v>
          </cell>
          <cell r="J26">
            <v>70160</v>
          </cell>
          <cell r="K26">
            <v>69680</v>
          </cell>
          <cell r="L26">
            <v>70870</v>
          </cell>
          <cell r="M26">
            <v>71184</v>
          </cell>
          <cell r="N26">
            <v>71421</v>
          </cell>
          <cell r="O26">
            <v>72276</v>
          </cell>
          <cell r="P26">
            <v>73133</v>
          </cell>
          <cell r="Q26">
            <v>73573</v>
          </cell>
          <cell r="R26">
            <v>74400</v>
          </cell>
          <cell r="S26">
            <v>75489</v>
          </cell>
          <cell r="T26">
            <v>77142</v>
          </cell>
          <cell r="U26">
            <v>78661</v>
          </cell>
          <cell r="V26">
            <v>81035</v>
          </cell>
          <cell r="W26">
            <v>83397</v>
          </cell>
          <cell r="X26">
            <v>82625</v>
          </cell>
          <cell r="Y26">
            <v>84228</v>
          </cell>
          <cell r="Z26">
            <v>84764</v>
          </cell>
          <cell r="AA26">
            <v>86171</v>
          </cell>
          <cell r="AB26">
            <v>87866</v>
          </cell>
          <cell r="AC26">
            <v>90134</v>
          </cell>
          <cell r="AD26">
            <v>91626</v>
          </cell>
          <cell r="AE26">
            <v>94004</v>
          </cell>
          <cell r="AF26">
            <v>95363</v>
          </cell>
          <cell r="AG26">
            <v>96641</v>
          </cell>
          <cell r="AH26">
            <v>98200</v>
          </cell>
          <cell r="AI26">
            <v>100270</v>
          </cell>
          <cell r="AJ26">
            <v>98407</v>
          </cell>
          <cell r="AK26">
            <v>100712</v>
          </cell>
          <cell r="AL26">
            <v>101321</v>
          </cell>
          <cell r="AM26">
            <v>103045</v>
          </cell>
          <cell r="AN26">
            <v>105501</v>
          </cell>
          <cell r="AO26">
            <v>105052</v>
          </cell>
          <cell r="AP26">
            <v>104663</v>
          </cell>
          <cell r="AQ26">
            <v>104745</v>
          </cell>
          <cell r="AR26">
            <v>105573</v>
          </cell>
          <cell r="AS26">
            <v>105170</v>
          </cell>
          <cell r="AT26">
            <v>107340</v>
          </cell>
          <cell r="AU26">
            <v>109029</v>
          </cell>
          <cell r="AV26">
            <v>110844</v>
          </cell>
          <cell r="AW26">
            <v>113862</v>
          </cell>
          <cell r="AX26">
            <v>114613</v>
          </cell>
          <cell r="AY26">
            <v>116146</v>
          </cell>
          <cell r="AZ26">
            <v>118084</v>
          </cell>
          <cell r="BA26">
            <v>120138</v>
          </cell>
          <cell r="BB26">
            <v>121973</v>
          </cell>
          <cell r="BC26">
            <v>124319</v>
          </cell>
          <cell r="BD26">
            <v>124830</v>
          </cell>
          <cell r="BE26">
            <v>128354</v>
          </cell>
          <cell r="BF26">
            <v>132317</v>
          </cell>
          <cell r="BG26">
            <v>135034</v>
          </cell>
          <cell r="BH26">
            <v>136356</v>
          </cell>
          <cell r="BI26">
            <v>137895</v>
          </cell>
          <cell r="BJ26">
            <v>138632</v>
          </cell>
          <cell r="BK26">
            <v>139240</v>
          </cell>
          <cell r="BL26">
            <v>141298</v>
          </cell>
          <cell r="BM26">
            <v>143343</v>
          </cell>
          <cell r="BN26">
            <v>145415</v>
          </cell>
          <cell r="BO26">
            <v>148749</v>
          </cell>
          <cell r="BP26">
            <v>148733</v>
          </cell>
          <cell r="BQ26">
            <v>150430</v>
          </cell>
          <cell r="BR26">
            <v>151041</v>
          </cell>
          <cell r="BS26">
            <v>152449</v>
          </cell>
          <cell r="BT26">
            <v>151506</v>
          </cell>
          <cell r="BU26">
            <v>152307</v>
          </cell>
          <cell r="BV26">
            <v>147078</v>
          </cell>
          <cell r="BW26">
            <v>147935</v>
          </cell>
          <cell r="BX26">
            <v>148363</v>
          </cell>
          <cell r="BY26">
            <v>149751</v>
          </cell>
          <cell r="BZ26">
            <v>151264</v>
          </cell>
          <cell r="CA26">
            <v>152492</v>
          </cell>
          <cell r="CB26">
            <v>150362</v>
          </cell>
          <cell r="CC26">
            <v>152295</v>
          </cell>
          <cell r="CD26">
            <v>154253</v>
          </cell>
          <cell r="CE26">
            <v>156572</v>
          </cell>
          <cell r="CF26">
            <v>158522</v>
          </cell>
          <cell r="CG26">
            <v>160183</v>
          </cell>
        </row>
        <row r="27">
          <cell r="A27" t="str">
            <v>в том числе Ненецкий автономный округ</v>
          </cell>
          <cell r="B27">
            <v>3568</v>
          </cell>
          <cell r="C27">
            <v>3574</v>
          </cell>
          <cell r="D27">
            <v>3599</v>
          </cell>
          <cell r="E27">
            <v>3612</v>
          </cell>
          <cell r="F27">
            <v>3652</v>
          </cell>
          <cell r="G27">
            <v>3680</v>
          </cell>
          <cell r="H27">
            <v>3744</v>
          </cell>
          <cell r="I27">
            <v>3797</v>
          </cell>
          <cell r="J27">
            <v>3809</v>
          </cell>
          <cell r="K27">
            <v>3832</v>
          </cell>
          <cell r="L27">
            <v>3853</v>
          </cell>
          <cell r="M27">
            <v>3844</v>
          </cell>
          <cell r="N27">
            <v>3847</v>
          </cell>
          <cell r="O27">
            <v>3840</v>
          </cell>
          <cell r="P27">
            <v>3858</v>
          </cell>
          <cell r="Q27">
            <v>3866</v>
          </cell>
          <cell r="R27">
            <v>3882</v>
          </cell>
          <cell r="S27">
            <v>3933</v>
          </cell>
          <cell r="T27">
            <v>4033</v>
          </cell>
          <cell r="U27">
            <v>4059</v>
          </cell>
          <cell r="V27">
            <v>4111</v>
          </cell>
          <cell r="W27">
            <v>4163</v>
          </cell>
          <cell r="X27">
            <v>4144</v>
          </cell>
          <cell r="Y27">
            <v>4208</v>
          </cell>
          <cell r="Z27">
            <v>4263</v>
          </cell>
          <cell r="AA27">
            <v>4341</v>
          </cell>
          <cell r="AB27">
            <v>4381</v>
          </cell>
          <cell r="AC27">
            <v>4482</v>
          </cell>
          <cell r="AD27">
            <v>4553</v>
          </cell>
          <cell r="AE27">
            <v>4587</v>
          </cell>
          <cell r="AF27">
            <v>4642</v>
          </cell>
          <cell r="AG27">
            <v>4634</v>
          </cell>
          <cell r="AH27">
            <v>4681</v>
          </cell>
          <cell r="AI27">
            <v>4798</v>
          </cell>
          <cell r="AJ27">
            <v>4787</v>
          </cell>
          <cell r="AK27">
            <v>4908</v>
          </cell>
          <cell r="AL27">
            <v>4905</v>
          </cell>
          <cell r="AM27">
            <v>4946</v>
          </cell>
          <cell r="AN27">
            <v>5045</v>
          </cell>
          <cell r="AO27">
            <v>5073</v>
          </cell>
          <cell r="AP27">
            <v>5032</v>
          </cell>
          <cell r="AQ27">
            <v>5060</v>
          </cell>
          <cell r="AR27">
            <v>5123</v>
          </cell>
          <cell r="AS27">
            <v>5167</v>
          </cell>
          <cell r="AT27">
            <v>5234</v>
          </cell>
          <cell r="AU27">
            <v>5268</v>
          </cell>
          <cell r="AV27">
            <v>5361</v>
          </cell>
          <cell r="AW27">
            <v>5365</v>
          </cell>
          <cell r="AX27">
            <v>5398</v>
          </cell>
          <cell r="AY27">
            <v>5418</v>
          </cell>
          <cell r="AZ27">
            <v>5534</v>
          </cell>
          <cell r="BA27">
            <v>5646</v>
          </cell>
          <cell r="BB27">
            <v>5706</v>
          </cell>
          <cell r="BC27">
            <v>5839</v>
          </cell>
          <cell r="BD27">
            <v>5736</v>
          </cell>
          <cell r="BE27">
            <v>5817</v>
          </cell>
          <cell r="BF27">
            <v>5905</v>
          </cell>
          <cell r="BG27">
            <v>6001</v>
          </cell>
          <cell r="BH27">
            <v>5988</v>
          </cell>
          <cell r="BI27">
            <v>5993</v>
          </cell>
          <cell r="BJ27">
            <v>6020</v>
          </cell>
          <cell r="BK27">
            <v>5991</v>
          </cell>
          <cell r="BL27">
            <v>6021</v>
          </cell>
          <cell r="BM27">
            <v>5984</v>
          </cell>
          <cell r="BN27">
            <v>6028</v>
          </cell>
          <cell r="BO27">
            <v>6151</v>
          </cell>
          <cell r="BP27">
            <v>6068</v>
          </cell>
          <cell r="BQ27">
            <v>6127</v>
          </cell>
          <cell r="BR27">
            <v>5966</v>
          </cell>
          <cell r="BS27">
            <v>5866</v>
          </cell>
          <cell r="BT27">
            <v>5829</v>
          </cell>
          <cell r="BU27">
            <v>5854</v>
          </cell>
          <cell r="BV27">
            <v>5945</v>
          </cell>
          <cell r="BW27">
            <v>5937</v>
          </cell>
          <cell r="BX27">
            <v>5935</v>
          </cell>
          <cell r="BY27">
            <v>5946</v>
          </cell>
          <cell r="BZ27">
            <v>5965</v>
          </cell>
          <cell r="CA27">
            <v>6035</v>
          </cell>
          <cell r="CB27">
            <v>6040</v>
          </cell>
          <cell r="CC27">
            <v>6090</v>
          </cell>
          <cell r="CD27">
            <v>6190</v>
          </cell>
          <cell r="CE27">
            <v>6244</v>
          </cell>
          <cell r="CF27">
            <v>6287</v>
          </cell>
          <cell r="CG27">
            <v>6346</v>
          </cell>
        </row>
        <row r="28">
          <cell r="A28" t="str">
            <v>Архангельская область без данных по Ненецкому автономному округу</v>
          </cell>
          <cell r="B28">
            <v>59964</v>
          </cell>
          <cell r="C28">
            <v>60973</v>
          </cell>
          <cell r="D28">
            <v>61849</v>
          </cell>
          <cell r="E28">
            <v>62878</v>
          </cell>
          <cell r="F28">
            <v>63506</v>
          </cell>
          <cell r="G28">
            <v>63970</v>
          </cell>
          <cell r="H28">
            <v>64316</v>
          </cell>
          <cell r="I28">
            <v>65316</v>
          </cell>
          <cell r="J28">
            <v>66351</v>
          </cell>
          <cell r="K28">
            <v>65848</v>
          </cell>
          <cell r="L28">
            <v>67017</v>
          </cell>
          <cell r="M28">
            <v>67340</v>
          </cell>
          <cell r="N28">
            <v>67574</v>
          </cell>
          <cell r="O28">
            <v>68436</v>
          </cell>
          <cell r="P28">
            <v>69275</v>
          </cell>
          <cell r="Q28">
            <v>69707</v>
          </cell>
          <cell r="R28">
            <v>70517</v>
          </cell>
          <cell r="S28">
            <v>71556</v>
          </cell>
          <cell r="T28">
            <v>73108</v>
          </cell>
          <cell r="U28">
            <v>74603</v>
          </cell>
          <cell r="V28">
            <v>76924</v>
          </cell>
          <cell r="W28">
            <v>79234</v>
          </cell>
          <cell r="X28">
            <v>78482</v>
          </cell>
          <cell r="Y28">
            <v>80019</v>
          </cell>
          <cell r="Z28">
            <v>80501</v>
          </cell>
          <cell r="AA28">
            <v>81829</v>
          </cell>
          <cell r="AB28">
            <v>83485</v>
          </cell>
          <cell r="AC28">
            <v>85651</v>
          </cell>
          <cell r="AD28">
            <v>87073</v>
          </cell>
          <cell r="AE28">
            <v>89417</v>
          </cell>
          <cell r="AF28">
            <v>90721</v>
          </cell>
          <cell r="AG28">
            <v>92007</v>
          </cell>
          <cell r="AH28">
            <v>93520</v>
          </cell>
          <cell r="AI28">
            <v>95471</v>
          </cell>
          <cell r="AJ28">
            <v>93620</v>
          </cell>
          <cell r="AK28">
            <v>95805</v>
          </cell>
          <cell r="AL28">
            <v>96416</v>
          </cell>
          <cell r="AM28">
            <v>98099</v>
          </cell>
          <cell r="AN28">
            <v>100455</v>
          </cell>
          <cell r="AO28">
            <v>99979</v>
          </cell>
          <cell r="AP28">
            <v>99631</v>
          </cell>
          <cell r="AQ28">
            <v>99685</v>
          </cell>
          <cell r="AR28">
            <v>100450</v>
          </cell>
          <cell r="AS28">
            <v>100003</v>
          </cell>
          <cell r="AT28">
            <v>102106</v>
          </cell>
          <cell r="AU28">
            <v>103761</v>
          </cell>
          <cell r="AV28">
            <v>105482</v>
          </cell>
          <cell r="AW28">
            <v>108497</v>
          </cell>
          <cell r="AX28">
            <v>109215</v>
          </cell>
          <cell r="AY28">
            <v>110728</v>
          </cell>
          <cell r="AZ28">
            <v>112550</v>
          </cell>
          <cell r="BA28">
            <v>114491</v>
          </cell>
          <cell r="BB28">
            <v>116268</v>
          </cell>
          <cell r="BC28">
            <v>118480</v>
          </cell>
          <cell r="BD28">
            <v>119094</v>
          </cell>
          <cell r="BE28">
            <v>122537</v>
          </cell>
          <cell r="BF28">
            <v>126412</v>
          </cell>
          <cell r="BG28">
            <v>129032</v>
          </cell>
          <cell r="BH28">
            <v>130368</v>
          </cell>
          <cell r="BI28">
            <v>131902</v>
          </cell>
          <cell r="BJ28">
            <v>132612</v>
          </cell>
          <cell r="BK28">
            <v>133249</v>
          </cell>
          <cell r="BL28">
            <v>135277</v>
          </cell>
          <cell r="BM28">
            <v>137358</v>
          </cell>
          <cell r="BN28">
            <v>139388</v>
          </cell>
          <cell r="BO28">
            <v>142598</v>
          </cell>
          <cell r="BP28">
            <v>142665</v>
          </cell>
          <cell r="BQ28">
            <v>144304</v>
          </cell>
          <cell r="BR28">
            <v>145075</v>
          </cell>
          <cell r="BS28">
            <v>146583</v>
          </cell>
          <cell r="BT28">
            <v>145677</v>
          </cell>
          <cell r="BU28">
            <v>146453</v>
          </cell>
          <cell r="BV28">
            <v>141133</v>
          </cell>
          <cell r="BW28">
            <v>141998</v>
          </cell>
          <cell r="BX28">
            <v>142428</v>
          </cell>
          <cell r="BY28">
            <v>143805</v>
          </cell>
          <cell r="BZ28">
            <v>145299</v>
          </cell>
          <cell r="CA28">
            <v>146458</v>
          </cell>
          <cell r="CB28">
            <v>144323</v>
          </cell>
          <cell r="CC28">
            <v>146206</v>
          </cell>
          <cell r="CD28">
            <v>148063</v>
          </cell>
          <cell r="CE28">
            <v>150327</v>
          </cell>
          <cell r="CF28">
            <v>152235</v>
          </cell>
          <cell r="CG28">
            <v>153837</v>
          </cell>
        </row>
        <row r="29">
          <cell r="A29" t="str">
            <v>Вологодская область</v>
          </cell>
          <cell r="B29">
            <v>49581</v>
          </cell>
          <cell r="C29">
            <v>50296</v>
          </cell>
          <cell r="D29">
            <v>50921</v>
          </cell>
          <cell r="E29">
            <v>51614</v>
          </cell>
          <cell r="F29">
            <v>52075</v>
          </cell>
          <cell r="G29">
            <v>52365</v>
          </cell>
          <cell r="H29">
            <v>51532</v>
          </cell>
          <cell r="I29">
            <v>52027</v>
          </cell>
          <cell r="J29">
            <v>52791</v>
          </cell>
          <cell r="K29">
            <v>52672</v>
          </cell>
          <cell r="L29">
            <v>53529</v>
          </cell>
          <cell r="M29">
            <v>53619</v>
          </cell>
          <cell r="N29">
            <v>53965</v>
          </cell>
          <cell r="O29">
            <v>54776</v>
          </cell>
          <cell r="P29">
            <v>55783</v>
          </cell>
          <cell r="Q29">
            <v>56322</v>
          </cell>
          <cell r="R29">
            <v>56708</v>
          </cell>
          <cell r="S29">
            <v>57440</v>
          </cell>
          <cell r="T29">
            <v>58680</v>
          </cell>
          <cell r="U29">
            <v>59913</v>
          </cell>
          <cell r="V29">
            <v>61736</v>
          </cell>
          <cell r="W29">
            <v>63585</v>
          </cell>
          <cell r="X29">
            <v>62703</v>
          </cell>
          <cell r="Y29">
            <v>64089</v>
          </cell>
          <cell r="Z29">
            <v>64489</v>
          </cell>
          <cell r="AA29">
            <v>65605</v>
          </cell>
          <cell r="AB29">
            <v>66948</v>
          </cell>
          <cell r="AC29">
            <v>68626</v>
          </cell>
          <cell r="AD29">
            <v>69969</v>
          </cell>
          <cell r="AE29">
            <v>71634</v>
          </cell>
          <cell r="AF29">
            <v>72679</v>
          </cell>
          <cell r="AG29">
            <v>74088</v>
          </cell>
          <cell r="AH29">
            <v>75658</v>
          </cell>
          <cell r="AI29">
            <v>77254</v>
          </cell>
          <cell r="AJ29">
            <v>74568</v>
          </cell>
          <cell r="AK29">
            <v>76377</v>
          </cell>
          <cell r="AL29">
            <v>77114</v>
          </cell>
          <cell r="AM29">
            <v>78797</v>
          </cell>
          <cell r="AN29">
            <v>80570</v>
          </cell>
          <cell r="AO29">
            <v>80218</v>
          </cell>
          <cell r="AP29">
            <v>79763</v>
          </cell>
          <cell r="AQ29">
            <v>80132</v>
          </cell>
          <cell r="AR29">
            <v>80929</v>
          </cell>
          <cell r="AS29">
            <v>80899</v>
          </cell>
          <cell r="AT29">
            <v>82400</v>
          </cell>
          <cell r="AU29">
            <v>82946</v>
          </cell>
          <cell r="AV29">
            <v>84046</v>
          </cell>
          <cell r="AW29">
            <v>86128</v>
          </cell>
          <cell r="AX29">
            <v>86685</v>
          </cell>
          <cell r="AY29">
            <v>88071</v>
          </cell>
          <cell r="AZ29">
            <v>89768</v>
          </cell>
          <cell r="BA29">
            <v>91809</v>
          </cell>
          <cell r="BB29">
            <v>93497</v>
          </cell>
          <cell r="BC29">
            <v>95727</v>
          </cell>
          <cell r="BD29">
            <v>96245</v>
          </cell>
          <cell r="BE29">
            <v>99982</v>
          </cell>
          <cell r="BF29">
            <v>104328</v>
          </cell>
          <cell r="BG29">
            <v>107415</v>
          </cell>
          <cell r="BH29">
            <v>108748</v>
          </cell>
          <cell r="BI29">
            <v>110206</v>
          </cell>
          <cell r="BJ29">
            <v>110797</v>
          </cell>
          <cell r="BK29">
            <v>110870</v>
          </cell>
          <cell r="BL29">
            <v>112136</v>
          </cell>
          <cell r="BM29">
            <v>112855</v>
          </cell>
          <cell r="BN29">
            <v>114175</v>
          </cell>
          <cell r="BO29">
            <v>117502</v>
          </cell>
          <cell r="BP29">
            <v>116282</v>
          </cell>
          <cell r="BQ29">
            <v>116114</v>
          </cell>
          <cell r="BR29">
            <v>115906</v>
          </cell>
          <cell r="BS29">
            <v>116485</v>
          </cell>
          <cell r="BT29">
            <v>115787</v>
          </cell>
          <cell r="BU29">
            <v>116160</v>
          </cell>
          <cell r="BV29">
            <v>114034</v>
          </cell>
          <cell r="BW29">
            <v>114271</v>
          </cell>
          <cell r="BX29">
            <v>114418</v>
          </cell>
          <cell r="BY29">
            <v>114872</v>
          </cell>
          <cell r="BZ29">
            <v>115472</v>
          </cell>
          <cell r="CA29">
            <v>115690</v>
          </cell>
          <cell r="CB29">
            <v>114096</v>
          </cell>
          <cell r="CC29">
            <v>115008</v>
          </cell>
          <cell r="CD29">
            <v>115992</v>
          </cell>
          <cell r="CE29">
            <v>117394</v>
          </cell>
          <cell r="CF29">
            <v>119203</v>
          </cell>
          <cell r="CG29">
            <v>120936</v>
          </cell>
        </row>
        <row r="30">
          <cell r="A30" t="str">
            <v>Калининградская область</v>
          </cell>
          <cell r="B30">
            <v>41347</v>
          </cell>
          <cell r="C30">
            <v>41985</v>
          </cell>
          <cell r="D30">
            <v>42811</v>
          </cell>
          <cell r="E30">
            <v>43572</v>
          </cell>
          <cell r="F30">
            <v>44235</v>
          </cell>
          <cell r="G30">
            <v>44814</v>
          </cell>
          <cell r="H30">
            <v>44759</v>
          </cell>
          <cell r="I30">
            <v>45472</v>
          </cell>
          <cell r="J30">
            <v>46153</v>
          </cell>
          <cell r="K30">
            <v>45887</v>
          </cell>
          <cell r="L30">
            <v>46737</v>
          </cell>
          <cell r="M30">
            <v>47691</v>
          </cell>
          <cell r="N30">
            <v>48160</v>
          </cell>
          <cell r="O30">
            <v>49025</v>
          </cell>
          <cell r="P30">
            <v>49732</v>
          </cell>
          <cell r="Q30">
            <v>50157</v>
          </cell>
          <cell r="R30">
            <v>50971</v>
          </cell>
          <cell r="S30">
            <v>53371</v>
          </cell>
          <cell r="T30">
            <v>54744</v>
          </cell>
          <cell r="U30">
            <v>56284</v>
          </cell>
          <cell r="V30">
            <v>58117</v>
          </cell>
          <cell r="W30">
            <v>59865</v>
          </cell>
          <cell r="X30">
            <v>59605</v>
          </cell>
          <cell r="Y30">
            <v>60559</v>
          </cell>
          <cell r="Z30">
            <v>61073</v>
          </cell>
          <cell r="AA30">
            <v>62242</v>
          </cell>
          <cell r="AB30">
            <v>63639</v>
          </cell>
          <cell r="AC30">
            <v>65714</v>
          </cell>
          <cell r="AD30">
            <v>67501</v>
          </cell>
          <cell r="AE30">
            <v>69482</v>
          </cell>
          <cell r="AF30">
            <v>70883</v>
          </cell>
          <cell r="AG30">
            <v>72229</v>
          </cell>
          <cell r="AH30">
            <v>73528</v>
          </cell>
          <cell r="AI30">
            <v>74797</v>
          </cell>
          <cell r="AJ30">
            <v>74235</v>
          </cell>
          <cell r="AK30">
            <v>76343</v>
          </cell>
          <cell r="AL30">
            <v>77273</v>
          </cell>
          <cell r="AM30">
            <v>78968</v>
          </cell>
          <cell r="AN30">
            <v>80591</v>
          </cell>
          <cell r="AO30">
            <v>80477</v>
          </cell>
          <cell r="AP30">
            <v>80181</v>
          </cell>
          <cell r="AQ30">
            <v>80346</v>
          </cell>
          <cell r="AR30">
            <v>80980</v>
          </cell>
          <cell r="AS30">
            <v>81254</v>
          </cell>
          <cell r="AT30">
            <v>82434</v>
          </cell>
          <cell r="AU30">
            <v>83739</v>
          </cell>
          <cell r="AV30">
            <v>84471</v>
          </cell>
          <cell r="AW30">
            <v>85954</v>
          </cell>
          <cell r="AX30">
            <v>86446</v>
          </cell>
          <cell r="AY30">
            <v>87671</v>
          </cell>
          <cell r="AZ30">
            <v>89314</v>
          </cell>
          <cell r="BA30">
            <v>91160</v>
          </cell>
          <cell r="BB30">
            <v>93228</v>
          </cell>
          <cell r="BC30">
            <v>95659</v>
          </cell>
          <cell r="BD30">
            <v>96994</v>
          </cell>
          <cell r="BE30">
            <v>100142</v>
          </cell>
          <cell r="BF30">
            <v>104320</v>
          </cell>
          <cell r="BG30">
            <v>108063</v>
          </cell>
          <cell r="BH30">
            <v>110267</v>
          </cell>
          <cell r="BI30">
            <v>113041</v>
          </cell>
          <cell r="BJ30">
            <v>113756</v>
          </cell>
          <cell r="BK30">
            <v>114227</v>
          </cell>
          <cell r="BL30">
            <v>115850</v>
          </cell>
          <cell r="BM30">
            <v>117202</v>
          </cell>
          <cell r="BN30">
            <v>118582</v>
          </cell>
          <cell r="BO30">
            <v>122593</v>
          </cell>
          <cell r="BP30">
            <v>122709</v>
          </cell>
          <cell r="BQ30">
            <v>123496</v>
          </cell>
          <cell r="BR30">
            <v>123617</v>
          </cell>
          <cell r="BS30">
            <v>122846</v>
          </cell>
          <cell r="BT30">
            <v>123823</v>
          </cell>
          <cell r="BU30">
            <v>124727</v>
          </cell>
          <cell r="BV30">
            <v>126514</v>
          </cell>
          <cell r="BW30">
            <v>126956</v>
          </cell>
          <cell r="BX30">
            <v>127841</v>
          </cell>
          <cell r="BY30">
            <v>128769</v>
          </cell>
          <cell r="BZ30">
            <v>130142</v>
          </cell>
          <cell r="CA30">
            <v>130847</v>
          </cell>
          <cell r="CB30">
            <v>131044</v>
          </cell>
          <cell r="CC30">
            <v>132912</v>
          </cell>
          <cell r="CD30">
            <v>135188</v>
          </cell>
          <cell r="CE30">
            <v>137687</v>
          </cell>
          <cell r="CF30">
            <v>139621</v>
          </cell>
          <cell r="CG30">
            <v>142479</v>
          </cell>
        </row>
        <row r="31">
          <cell r="A31" t="str">
            <v>Ленинградская область</v>
          </cell>
          <cell r="B31">
            <v>105315</v>
          </cell>
          <cell r="C31">
            <v>107711</v>
          </cell>
          <cell r="D31">
            <v>109882</v>
          </cell>
          <cell r="E31">
            <v>112217</v>
          </cell>
          <cell r="F31">
            <v>113964</v>
          </cell>
          <cell r="G31">
            <v>115663</v>
          </cell>
          <cell r="H31">
            <v>116133</v>
          </cell>
          <cell r="I31">
            <v>117869</v>
          </cell>
          <cell r="J31">
            <v>119296</v>
          </cell>
          <cell r="K31">
            <v>120334</v>
          </cell>
          <cell r="L31">
            <v>122327</v>
          </cell>
          <cell r="M31">
            <v>123325</v>
          </cell>
          <cell r="N31">
            <v>124531</v>
          </cell>
          <cell r="O31">
            <v>126336</v>
          </cell>
          <cell r="P31">
            <v>128925</v>
          </cell>
          <cell r="Q31">
            <v>130285</v>
          </cell>
          <cell r="R31">
            <v>132101</v>
          </cell>
          <cell r="S31">
            <v>134536</v>
          </cell>
          <cell r="T31">
            <v>137634</v>
          </cell>
          <cell r="U31">
            <v>141019</v>
          </cell>
          <cell r="V31">
            <v>145369</v>
          </cell>
          <cell r="W31">
            <v>149799</v>
          </cell>
          <cell r="X31">
            <v>150633</v>
          </cell>
          <cell r="Y31">
            <v>153103</v>
          </cell>
          <cell r="Z31">
            <v>154781</v>
          </cell>
          <cell r="AA31">
            <v>158077</v>
          </cell>
          <cell r="AB31">
            <v>161702</v>
          </cell>
          <cell r="AC31">
            <v>166663</v>
          </cell>
          <cell r="AD31">
            <v>170641</v>
          </cell>
          <cell r="AE31">
            <v>175538</v>
          </cell>
          <cell r="AF31">
            <v>178262</v>
          </cell>
          <cell r="AG31">
            <v>181279</v>
          </cell>
          <cell r="AH31">
            <v>184831</v>
          </cell>
          <cell r="AI31">
            <v>188729</v>
          </cell>
          <cell r="AJ31">
            <v>191026</v>
          </cell>
          <cell r="AK31">
            <v>196005</v>
          </cell>
          <cell r="AL31">
            <v>198503</v>
          </cell>
          <cell r="AM31">
            <v>202989</v>
          </cell>
          <cell r="AN31">
            <v>206659</v>
          </cell>
          <cell r="AO31">
            <v>206428</v>
          </cell>
          <cell r="AP31">
            <v>206441</v>
          </cell>
          <cell r="AQ31">
            <v>208471</v>
          </cell>
          <cell r="AR31">
            <v>211519</v>
          </cell>
          <cell r="AS31">
            <v>213384</v>
          </cell>
          <cell r="AT31">
            <v>218340</v>
          </cell>
          <cell r="AU31">
            <v>221914</v>
          </cell>
          <cell r="AV31">
            <v>225057</v>
          </cell>
          <cell r="AW31">
            <v>230968</v>
          </cell>
          <cell r="AX31">
            <v>232582</v>
          </cell>
          <cell r="AY31">
            <v>236124</v>
          </cell>
          <cell r="AZ31">
            <v>240451</v>
          </cell>
          <cell r="BA31">
            <v>244600</v>
          </cell>
          <cell r="BB31">
            <v>249239</v>
          </cell>
          <cell r="BC31">
            <v>253747</v>
          </cell>
          <cell r="BD31">
            <v>256256</v>
          </cell>
          <cell r="BE31">
            <v>263942</v>
          </cell>
          <cell r="BF31">
            <v>272901</v>
          </cell>
          <cell r="BG31">
            <v>278670</v>
          </cell>
          <cell r="BH31">
            <v>282092</v>
          </cell>
          <cell r="BI31">
            <v>285400</v>
          </cell>
          <cell r="BJ31">
            <v>286716</v>
          </cell>
          <cell r="BK31">
            <v>287788</v>
          </cell>
          <cell r="BL31">
            <v>291113</v>
          </cell>
          <cell r="BM31">
            <v>292587</v>
          </cell>
          <cell r="BN31">
            <v>293474</v>
          </cell>
          <cell r="BO31">
            <v>299587</v>
          </cell>
          <cell r="BP31">
            <v>297908</v>
          </cell>
          <cell r="BQ31">
            <v>297805</v>
          </cell>
          <cell r="BR31">
            <v>296718</v>
          </cell>
          <cell r="BS31">
            <v>289516</v>
          </cell>
          <cell r="BT31">
            <v>286202</v>
          </cell>
          <cell r="BU31">
            <v>286697</v>
          </cell>
          <cell r="BV31">
            <v>322936</v>
          </cell>
          <cell r="BW31">
            <v>323999</v>
          </cell>
          <cell r="BX31">
            <v>325474</v>
          </cell>
          <cell r="BY31">
            <v>327410</v>
          </cell>
          <cell r="BZ31">
            <v>329080</v>
          </cell>
          <cell r="CA31">
            <v>331750</v>
          </cell>
          <cell r="CB31">
            <v>331072</v>
          </cell>
          <cell r="CC31">
            <v>334369</v>
          </cell>
          <cell r="CD31">
            <v>339071</v>
          </cell>
          <cell r="CE31">
            <v>344200</v>
          </cell>
          <cell r="CF31">
            <v>348753</v>
          </cell>
          <cell r="CG31">
            <v>355640</v>
          </cell>
        </row>
        <row r="32">
          <cell r="A32" t="str">
            <v>Мурманская область</v>
          </cell>
          <cell r="B32">
            <v>36110</v>
          </cell>
          <cell r="C32">
            <v>36453</v>
          </cell>
          <cell r="D32">
            <v>36856</v>
          </cell>
          <cell r="E32">
            <v>37308</v>
          </cell>
          <cell r="F32">
            <v>37618</v>
          </cell>
          <cell r="G32">
            <v>37941</v>
          </cell>
          <cell r="H32">
            <v>37793</v>
          </cell>
          <cell r="I32">
            <v>38237</v>
          </cell>
          <cell r="J32">
            <v>38784</v>
          </cell>
          <cell r="K32">
            <v>39019</v>
          </cell>
          <cell r="L32">
            <v>39647</v>
          </cell>
          <cell r="M32">
            <v>39936</v>
          </cell>
          <cell r="N32">
            <v>39969</v>
          </cell>
          <cell r="O32">
            <v>40242</v>
          </cell>
          <cell r="P32">
            <v>40641</v>
          </cell>
          <cell r="Q32">
            <v>40689</v>
          </cell>
          <cell r="R32">
            <v>41178</v>
          </cell>
          <cell r="S32">
            <v>41928</v>
          </cell>
          <cell r="T32">
            <v>43072</v>
          </cell>
          <cell r="U32">
            <v>44333</v>
          </cell>
          <cell r="V32">
            <v>45885</v>
          </cell>
          <cell r="W32">
            <v>47474</v>
          </cell>
          <cell r="X32">
            <v>47796</v>
          </cell>
          <cell r="Y32">
            <v>48375</v>
          </cell>
          <cell r="Z32">
            <v>48612</v>
          </cell>
          <cell r="AA32">
            <v>49258</v>
          </cell>
          <cell r="AB32">
            <v>50237</v>
          </cell>
          <cell r="AC32">
            <v>51455</v>
          </cell>
          <cell r="AD32">
            <v>52518</v>
          </cell>
          <cell r="AE32">
            <v>54175</v>
          </cell>
          <cell r="AF32">
            <v>55207</v>
          </cell>
          <cell r="AG32">
            <v>56294</v>
          </cell>
          <cell r="AH32">
            <v>57319</v>
          </cell>
          <cell r="AI32">
            <v>58453</v>
          </cell>
          <cell r="AJ32">
            <v>58256</v>
          </cell>
          <cell r="AK32">
            <v>60033</v>
          </cell>
          <cell r="AL32">
            <v>60553</v>
          </cell>
          <cell r="AM32">
            <v>61554</v>
          </cell>
          <cell r="AN32">
            <v>63065</v>
          </cell>
          <cell r="AO32">
            <v>62841</v>
          </cell>
          <cell r="AP32">
            <v>62626</v>
          </cell>
          <cell r="AQ32">
            <v>62826</v>
          </cell>
          <cell r="AR32">
            <v>63724</v>
          </cell>
          <cell r="AS32">
            <v>63794</v>
          </cell>
          <cell r="AT32">
            <v>65477</v>
          </cell>
          <cell r="AU32">
            <v>66880</v>
          </cell>
          <cell r="AV32">
            <v>68036</v>
          </cell>
          <cell r="AW32">
            <v>69430</v>
          </cell>
          <cell r="AX32">
            <v>69616</v>
          </cell>
          <cell r="AY32">
            <v>70476</v>
          </cell>
          <cell r="AZ32">
            <v>71724</v>
          </cell>
          <cell r="BA32">
            <v>72932</v>
          </cell>
          <cell r="BB32">
            <v>74297</v>
          </cell>
          <cell r="BC32">
            <v>76330</v>
          </cell>
          <cell r="BD32">
            <v>76370</v>
          </cell>
          <cell r="BE32">
            <v>79097</v>
          </cell>
          <cell r="BF32">
            <v>81659</v>
          </cell>
          <cell r="BG32">
            <v>83665</v>
          </cell>
          <cell r="BH32">
            <v>85149</v>
          </cell>
          <cell r="BI32">
            <v>85384</v>
          </cell>
          <cell r="BJ32">
            <v>85449</v>
          </cell>
          <cell r="BK32">
            <v>85704</v>
          </cell>
          <cell r="BL32">
            <v>86679</v>
          </cell>
          <cell r="BM32">
            <v>87195</v>
          </cell>
          <cell r="BN32">
            <v>88181</v>
          </cell>
          <cell r="BO32">
            <v>90129</v>
          </cell>
          <cell r="BP32">
            <v>88787</v>
          </cell>
          <cell r="BQ32">
            <v>89183</v>
          </cell>
          <cell r="BR32">
            <v>88199</v>
          </cell>
          <cell r="BS32">
            <v>87479</v>
          </cell>
          <cell r="BT32">
            <v>87840</v>
          </cell>
          <cell r="BU32">
            <v>87758</v>
          </cell>
          <cell r="BV32">
            <v>86373</v>
          </cell>
          <cell r="BW32">
            <v>86241</v>
          </cell>
          <cell r="BX32">
            <v>86197</v>
          </cell>
          <cell r="BY32">
            <v>86337</v>
          </cell>
          <cell r="BZ32">
            <v>86620</v>
          </cell>
          <cell r="CA32">
            <v>86579</v>
          </cell>
          <cell r="CB32">
            <v>85915</v>
          </cell>
          <cell r="CC32">
            <v>87331</v>
          </cell>
          <cell r="CD32">
            <v>88282</v>
          </cell>
          <cell r="CE32">
            <v>89192</v>
          </cell>
          <cell r="CF32">
            <v>90105</v>
          </cell>
          <cell r="CG32">
            <v>91092</v>
          </cell>
        </row>
        <row r="33">
          <cell r="A33" t="str">
            <v>Новгородская область</v>
          </cell>
          <cell r="B33">
            <v>21939</v>
          </cell>
          <cell r="C33">
            <v>22239</v>
          </cell>
          <cell r="D33">
            <v>22586</v>
          </cell>
          <cell r="E33">
            <v>22993</v>
          </cell>
          <cell r="F33">
            <v>23151</v>
          </cell>
          <cell r="G33">
            <v>23373</v>
          </cell>
          <cell r="H33">
            <v>23313</v>
          </cell>
          <cell r="I33">
            <v>23497</v>
          </cell>
          <cell r="J33">
            <v>23871</v>
          </cell>
          <cell r="K33">
            <v>23974</v>
          </cell>
          <cell r="L33">
            <v>24434</v>
          </cell>
          <cell r="M33">
            <v>24597</v>
          </cell>
          <cell r="N33">
            <v>24774</v>
          </cell>
          <cell r="O33">
            <v>25111</v>
          </cell>
          <cell r="P33">
            <v>25494</v>
          </cell>
          <cell r="Q33">
            <v>25764</v>
          </cell>
          <cell r="R33">
            <v>26091</v>
          </cell>
          <cell r="S33">
            <v>26448</v>
          </cell>
          <cell r="T33">
            <v>26969</v>
          </cell>
          <cell r="U33">
            <v>27509</v>
          </cell>
          <cell r="V33">
            <v>28318</v>
          </cell>
          <cell r="W33">
            <v>29228</v>
          </cell>
          <cell r="X33">
            <v>29060</v>
          </cell>
          <cell r="Y33">
            <v>29401</v>
          </cell>
          <cell r="Z33">
            <v>29489</v>
          </cell>
          <cell r="AA33">
            <v>29836</v>
          </cell>
          <cell r="AB33">
            <v>30351</v>
          </cell>
          <cell r="AC33">
            <v>31095</v>
          </cell>
          <cell r="AD33">
            <v>31565</v>
          </cell>
          <cell r="AE33">
            <v>32282</v>
          </cell>
          <cell r="AF33">
            <v>32729</v>
          </cell>
          <cell r="AG33">
            <v>33117</v>
          </cell>
          <cell r="AH33">
            <v>33495</v>
          </cell>
          <cell r="AI33">
            <v>34165</v>
          </cell>
          <cell r="AJ33">
            <v>33568</v>
          </cell>
          <cell r="AK33">
            <v>34279</v>
          </cell>
          <cell r="AL33">
            <v>34549</v>
          </cell>
          <cell r="AM33">
            <v>35288</v>
          </cell>
          <cell r="AN33">
            <v>35796</v>
          </cell>
          <cell r="AO33">
            <v>35578</v>
          </cell>
          <cell r="AP33">
            <v>35303</v>
          </cell>
          <cell r="AQ33">
            <v>35434</v>
          </cell>
          <cell r="AR33">
            <v>35705</v>
          </cell>
          <cell r="AS33">
            <v>35822</v>
          </cell>
          <cell r="AT33">
            <v>36535</v>
          </cell>
          <cell r="AU33">
            <v>37053</v>
          </cell>
          <cell r="AV33">
            <v>37605</v>
          </cell>
          <cell r="AW33">
            <v>38569</v>
          </cell>
          <cell r="AX33">
            <v>38701</v>
          </cell>
          <cell r="AY33">
            <v>39265</v>
          </cell>
          <cell r="AZ33">
            <v>39871</v>
          </cell>
          <cell r="BA33">
            <v>40566</v>
          </cell>
          <cell r="BB33">
            <v>41285</v>
          </cell>
          <cell r="BC33">
            <v>42224</v>
          </cell>
          <cell r="BD33">
            <v>42573</v>
          </cell>
          <cell r="BE33">
            <v>44071</v>
          </cell>
          <cell r="BF33">
            <v>45673</v>
          </cell>
          <cell r="BG33">
            <v>46813</v>
          </cell>
          <cell r="BH33">
            <v>47643</v>
          </cell>
          <cell r="BI33">
            <v>48628</v>
          </cell>
          <cell r="BJ33">
            <v>48828</v>
          </cell>
          <cell r="BK33">
            <v>48729</v>
          </cell>
          <cell r="BL33">
            <v>49174</v>
          </cell>
          <cell r="BM33">
            <v>49683</v>
          </cell>
          <cell r="BN33">
            <v>50273</v>
          </cell>
          <cell r="BO33">
            <v>51658</v>
          </cell>
          <cell r="BP33">
            <v>51205</v>
          </cell>
          <cell r="BQ33">
            <v>51127</v>
          </cell>
          <cell r="BR33">
            <v>51095</v>
          </cell>
          <cell r="BS33">
            <v>50845</v>
          </cell>
          <cell r="BT33">
            <v>49826</v>
          </cell>
          <cell r="BU33">
            <v>49904</v>
          </cell>
          <cell r="BV33">
            <v>48747</v>
          </cell>
          <cell r="BW33">
            <v>48851</v>
          </cell>
          <cell r="BX33">
            <v>48971</v>
          </cell>
          <cell r="BY33">
            <v>49131</v>
          </cell>
          <cell r="BZ33">
            <v>49159</v>
          </cell>
          <cell r="CA33">
            <v>49118</v>
          </cell>
          <cell r="CB33">
            <v>48653</v>
          </cell>
          <cell r="CC33">
            <v>49186</v>
          </cell>
          <cell r="CD33">
            <v>49832</v>
          </cell>
          <cell r="CE33">
            <v>50471</v>
          </cell>
          <cell r="CF33">
            <v>51241</v>
          </cell>
          <cell r="CG33">
            <v>52073</v>
          </cell>
        </row>
        <row r="34">
          <cell r="A34" t="str">
            <v>Псковская область</v>
          </cell>
          <cell r="B34">
            <v>19871</v>
          </cell>
          <cell r="C34">
            <v>20138</v>
          </cell>
          <cell r="D34">
            <v>20435</v>
          </cell>
          <cell r="E34">
            <v>20804</v>
          </cell>
          <cell r="F34">
            <v>21004</v>
          </cell>
          <cell r="G34">
            <v>21200</v>
          </cell>
          <cell r="H34">
            <v>21160</v>
          </cell>
          <cell r="I34">
            <v>21370</v>
          </cell>
          <cell r="J34">
            <v>21614</v>
          </cell>
          <cell r="K34">
            <v>21781</v>
          </cell>
          <cell r="L34">
            <v>22084</v>
          </cell>
          <cell r="M34">
            <v>22200</v>
          </cell>
          <cell r="N34">
            <v>22353</v>
          </cell>
          <cell r="O34">
            <v>22522</v>
          </cell>
          <cell r="P34">
            <v>22798</v>
          </cell>
          <cell r="Q34">
            <v>23021</v>
          </cell>
          <cell r="R34">
            <v>23092</v>
          </cell>
          <cell r="S34">
            <v>23476</v>
          </cell>
          <cell r="T34">
            <v>23920</v>
          </cell>
          <cell r="U34">
            <v>24538</v>
          </cell>
          <cell r="V34">
            <v>25465</v>
          </cell>
          <cell r="W34">
            <v>26293</v>
          </cell>
          <cell r="X34">
            <v>26237</v>
          </cell>
          <cell r="Y34">
            <v>26714</v>
          </cell>
          <cell r="Z34">
            <v>26891</v>
          </cell>
          <cell r="AA34">
            <v>27282</v>
          </cell>
          <cell r="AB34">
            <v>27659</v>
          </cell>
          <cell r="AC34">
            <v>28108</v>
          </cell>
          <cell r="AD34">
            <v>28583</v>
          </cell>
          <cell r="AE34">
            <v>29270</v>
          </cell>
          <cell r="AF34">
            <v>29621</v>
          </cell>
          <cell r="AG34">
            <v>30036</v>
          </cell>
          <cell r="AH34">
            <v>30544</v>
          </cell>
          <cell r="AI34">
            <v>31148</v>
          </cell>
          <cell r="AJ34">
            <v>31275</v>
          </cell>
          <cell r="AK34">
            <v>32109</v>
          </cell>
          <cell r="AL34">
            <v>32355</v>
          </cell>
          <cell r="AM34">
            <v>32821</v>
          </cell>
          <cell r="AN34">
            <v>33457</v>
          </cell>
          <cell r="AO34">
            <v>33376</v>
          </cell>
          <cell r="AP34">
            <v>33242</v>
          </cell>
          <cell r="AQ34">
            <v>33270</v>
          </cell>
          <cell r="AR34">
            <v>33402</v>
          </cell>
          <cell r="AS34">
            <v>33440</v>
          </cell>
          <cell r="AT34">
            <v>34236</v>
          </cell>
          <cell r="AU34">
            <v>34646</v>
          </cell>
          <cell r="AV34">
            <v>35100</v>
          </cell>
          <cell r="AW34">
            <v>35897</v>
          </cell>
          <cell r="AX34">
            <v>36035</v>
          </cell>
          <cell r="AY34">
            <v>36526</v>
          </cell>
          <cell r="AZ34">
            <v>37198</v>
          </cell>
          <cell r="BA34">
            <v>37836</v>
          </cell>
          <cell r="BB34">
            <v>38483</v>
          </cell>
          <cell r="BC34">
            <v>39316</v>
          </cell>
          <cell r="BD34">
            <v>39469</v>
          </cell>
          <cell r="BE34">
            <v>40735</v>
          </cell>
          <cell r="BF34">
            <v>42484</v>
          </cell>
          <cell r="BG34">
            <v>43502</v>
          </cell>
          <cell r="BH34">
            <v>44285</v>
          </cell>
          <cell r="BI34">
            <v>44971</v>
          </cell>
          <cell r="BJ34">
            <v>45118</v>
          </cell>
          <cell r="BK34">
            <v>45196</v>
          </cell>
          <cell r="BL34">
            <v>45466</v>
          </cell>
          <cell r="BM34">
            <v>45923</v>
          </cell>
          <cell r="BN34">
            <v>46489</v>
          </cell>
          <cell r="BO34">
            <v>47560</v>
          </cell>
          <cell r="BP34">
            <v>47106</v>
          </cell>
          <cell r="BQ34">
            <v>47101</v>
          </cell>
          <cell r="BR34">
            <v>47069</v>
          </cell>
          <cell r="BS34">
            <v>46935</v>
          </cell>
          <cell r="BT34">
            <v>45994</v>
          </cell>
          <cell r="BU34">
            <v>46188</v>
          </cell>
          <cell r="BV34">
            <v>46048</v>
          </cell>
          <cell r="BW34">
            <v>46198</v>
          </cell>
          <cell r="BX34">
            <v>46323</v>
          </cell>
          <cell r="BY34">
            <v>46478</v>
          </cell>
          <cell r="BZ34">
            <v>46709</v>
          </cell>
          <cell r="CA34">
            <v>46570</v>
          </cell>
          <cell r="CB34">
            <v>46083</v>
          </cell>
          <cell r="CC34">
            <v>46685</v>
          </cell>
          <cell r="CD34">
            <v>47038</v>
          </cell>
          <cell r="CE34">
            <v>47818</v>
          </cell>
          <cell r="CF34">
            <v>48444</v>
          </cell>
          <cell r="CG34">
            <v>49305</v>
          </cell>
        </row>
        <row r="35">
          <cell r="A35" t="str">
            <v>г. Санкт-Петербург</v>
          </cell>
          <cell r="B35">
            <v>395693</v>
          </cell>
          <cell r="C35">
            <v>404711</v>
          </cell>
          <cell r="D35">
            <v>412882</v>
          </cell>
          <cell r="E35">
            <v>422323</v>
          </cell>
          <cell r="F35">
            <v>430132</v>
          </cell>
          <cell r="G35">
            <v>436850</v>
          </cell>
          <cell r="H35">
            <v>440135</v>
          </cell>
          <cell r="I35">
            <v>449710</v>
          </cell>
          <cell r="J35">
            <v>456452</v>
          </cell>
          <cell r="K35">
            <v>459908</v>
          </cell>
          <cell r="L35">
            <v>469714</v>
          </cell>
          <cell r="M35">
            <v>482393</v>
          </cell>
          <cell r="N35">
            <v>488090</v>
          </cell>
          <cell r="O35">
            <v>499273</v>
          </cell>
          <cell r="P35">
            <v>508763</v>
          </cell>
          <cell r="Q35">
            <v>510921</v>
          </cell>
          <cell r="R35">
            <v>516114</v>
          </cell>
          <cell r="S35">
            <v>524029</v>
          </cell>
          <cell r="T35">
            <v>535334</v>
          </cell>
          <cell r="U35">
            <v>547570</v>
          </cell>
          <cell r="V35">
            <v>564563</v>
          </cell>
          <cell r="W35">
            <v>582175</v>
          </cell>
          <cell r="X35">
            <v>585914</v>
          </cell>
          <cell r="Y35">
            <v>594895</v>
          </cell>
          <cell r="Z35">
            <v>602749</v>
          </cell>
          <cell r="AA35">
            <v>616359</v>
          </cell>
          <cell r="AB35">
            <v>632343</v>
          </cell>
          <cell r="AC35">
            <v>652125</v>
          </cell>
          <cell r="AD35">
            <v>668370</v>
          </cell>
          <cell r="AE35">
            <v>688336</v>
          </cell>
          <cell r="AF35">
            <v>700907</v>
          </cell>
          <cell r="AG35">
            <v>713010</v>
          </cell>
          <cell r="AH35">
            <v>729945</v>
          </cell>
          <cell r="AI35">
            <v>745111</v>
          </cell>
          <cell r="AJ35">
            <v>755974</v>
          </cell>
          <cell r="AK35">
            <v>778033</v>
          </cell>
          <cell r="AL35">
            <v>790492</v>
          </cell>
          <cell r="AM35">
            <v>809842</v>
          </cell>
          <cell r="AN35">
            <v>828076</v>
          </cell>
          <cell r="AO35">
            <v>829674</v>
          </cell>
          <cell r="AP35">
            <v>830670</v>
          </cell>
          <cell r="AQ35">
            <v>838616</v>
          </cell>
          <cell r="AR35">
            <v>850598</v>
          </cell>
          <cell r="AS35">
            <v>858524</v>
          </cell>
          <cell r="AT35">
            <v>874432</v>
          </cell>
          <cell r="AU35">
            <v>885648</v>
          </cell>
          <cell r="AV35">
            <v>892185</v>
          </cell>
          <cell r="AW35">
            <v>907253</v>
          </cell>
          <cell r="AX35">
            <v>909955</v>
          </cell>
          <cell r="AY35">
            <v>919732</v>
          </cell>
          <cell r="AZ35">
            <v>934490</v>
          </cell>
          <cell r="BA35">
            <v>950445</v>
          </cell>
          <cell r="BB35">
            <v>965144</v>
          </cell>
          <cell r="BC35">
            <v>980119</v>
          </cell>
          <cell r="BD35">
            <v>989620</v>
          </cell>
          <cell r="BE35">
            <v>1016153</v>
          </cell>
          <cell r="BF35">
            <v>1048220</v>
          </cell>
          <cell r="BG35">
            <v>1072744</v>
          </cell>
          <cell r="BH35">
            <v>1089644</v>
          </cell>
          <cell r="BI35">
            <v>1108279</v>
          </cell>
          <cell r="BJ35">
            <v>1118108</v>
          </cell>
          <cell r="BK35">
            <v>1122599</v>
          </cell>
          <cell r="BL35">
            <v>1138273</v>
          </cell>
          <cell r="BM35">
            <v>1140130</v>
          </cell>
          <cell r="BN35">
            <v>1141731</v>
          </cell>
          <cell r="BO35">
            <v>1166694</v>
          </cell>
          <cell r="BP35">
            <v>1161476</v>
          </cell>
          <cell r="BQ35">
            <v>1162022</v>
          </cell>
          <cell r="BR35">
            <v>1155300</v>
          </cell>
          <cell r="BS35">
            <v>1128090</v>
          </cell>
          <cell r="BT35">
            <v>1141358</v>
          </cell>
          <cell r="BU35">
            <v>1145650</v>
          </cell>
          <cell r="BV35">
            <v>1114492</v>
          </cell>
          <cell r="BW35">
            <v>1118322</v>
          </cell>
          <cell r="BX35">
            <v>1123820</v>
          </cell>
          <cell r="BY35">
            <v>1130511</v>
          </cell>
          <cell r="BZ35">
            <v>1136715</v>
          </cell>
          <cell r="CA35">
            <v>1145354</v>
          </cell>
          <cell r="CB35">
            <v>1142903</v>
          </cell>
          <cell r="CC35">
            <v>1153517</v>
          </cell>
          <cell r="CD35">
            <v>1167344</v>
          </cell>
          <cell r="CE35">
            <v>1184810</v>
          </cell>
          <cell r="CF35">
            <v>1197988</v>
          </cell>
          <cell r="CG35">
            <v>1225249</v>
          </cell>
        </row>
        <row r="36">
          <cell r="A36" t="str">
            <v>ЮЖНЫЙ ФЕДЕРАЛЬНЫЙ ОКРУГ</v>
          </cell>
          <cell r="B36">
            <v>474322</v>
          </cell>
          <cell r="C36">
            <v>482104</v>
          </cell>
          <cell r="D36">
            <v>491009</v>
          </cell>
          <cell r="E36">
            <v>499076</v>
          </cell>
          <cell r="F36">
            <v>505356</v>
          </cell>
          <cell r="G36">
            <v>511893</v>
          </cell>
          <cell r="H36">
            <v>515022</v>
          </cell>
          <cell r="I36">
            <v>522692</v>
          </cell>
          <cell r="J36">
            <v>531869</v>
          </cell>
          <cell r="K36">
            <v>536714</v>
          </cell>
          <cell r="L36">
            <v>547472</v>
          </cell>
          <cell r="M36">
            <v>557456</v>
          </cell>
          <cell r="N36">
            <v>561506</v>
          </cell>
          <cell r="O36">
            <v>570162</v>
          </cell>
          <cell r="P36">
            <v>579222</v>
          </cell>
          <cell r="Q36">
            <v>583909</v>
          </cell>
          <cell r="R36">
            <v>591334</v>
          </cell>
          <cell r="S36">
            <v>602236</v>
          </cell>
          <cell r="T36">
            <v>616299</v>
          </cell>
          <cell r="U36">
            <v>631203</v>
          </cell>
          <cell r="V36">
            <v>651074</v>
          </cell>
          <cell r="W36">
            <v>672322</v>
          </cell>
          <cell r="X36">
            <v>679826</v>
          </cell>
          <cell r="Y36">
            <v>692825</v>
          </cell>
          <cell r="Z36">
            <v>700627</v>
          </cell>
          <cell r="AA36">
            <v>714989</v>
          </cell>
          <cell r="AB36">
            <v>733380</v>
          </cell>
          <cell r="AC36">
            <v>755032</v>
          </cell>
          <cell r="AD36">
            <v>771977</v>
          </cell>
          <cell r="AE36">
            <v>794822</v>
          </cell>
          <cell r="AF36">
            <v>814171</v>
          </cell>
          <cell r="AG36">
            <v>831052</v>
          </cell>
          <cell r="AH36">
            <v>849687</v>
          </cell>
          <cell r="AI36">
            <v>868781</v>
          </cell>
          <cell r="AJ36">
            <v>871864</v>
          </cell>
          <cell r="AK36">
            <v>900407</v>
          </cell>
          <cell r="AL36">
            <v>912465</v>
          </cell>
          <cell r="AM36">
            <v>934183</v>
          </cell>
          <cell r="AN36">
            <v>957559</v>
          </cell>
          <cell r="AO36">
            <v>958683</v>
          </cell>
          <cell r="AP36">
            <v>958768</v>
          </cell>
          <cell r="AQ36">
            <v>967240</v>
          </cell>
          <cell r="AR36">
            <v>984564</v>
          </cell>
          <cell r="AS36">
            <v>998285</v>
          </cell>
          <cell r="AT36">
            <v>1028376</v>
          </cell>
          <cell r="AU36">
            <v>1055407</v>
          </cell>
          <cell r="AV36">
            <v>1082794</v>
          </cell>
          <cell r="AW36">
            <v>1128024</v>
          </cell>
          <cell r="AX36">
            <v>1143759</v>
          </cell>
          <cell r="AY36">
            <v>1169647</v>
          </cell>
          <cell r="AZ36">
            <v>1204447</v>
          </cell>
          <cell r="BA36">
            <v>1236843</v>
          </cell>
          <cell r="BB36">
            <v>1272516</v>
          </cell>
          <cell r="BC36">
            <v>1312203</v>
          </cell>
          <cell r="BD36">
            <v>1340145</v>
          </cell>
          <cell r="BE36">
            <v>1400711</v>
          </cell>
          <cell r="BF36">
            <v>1470866</v>
          </cell>
          <cell r="BG36">
            <v>1529678</v>
          </cell>
          <cell r="BH36">
            <v>1574428</v>
          </cell>
          <cell r="BI36">
            <v>1619393</v>
          </cell>
          <cell r="BJ36">
            <v>1637212</v>
          </cell>
          <cell r="BK36">
            <v>1648217</v>
          </cell>
          <cell r="BL36">
            <v>1671515</v>
          </cell>
          <cell r="BM36">
            <v>1697550</v>
          </cell>
          <cell r="BN36">
            <v>1721908</v>
          </cell>
          <cell r="BO36">
            <v>1781185</v>
          </cell>
          <cell r="BP36">
            <v>1780816</v>
          </cell>
          <cell r="BQ36">
            <v>1791704</v>
          </cell>
          <cell r="BR36">
            <v>1797749</v>
          </cell>
          <cell r="BS36">
            <v>1795865</v>
          </cell>
          <cell r="BT36">
            <v>1807966</v>
          </cell>
          <cell r="BU36">
            <v>1820465</v>
          </cell>
          <cell r="BV36">
            <v>1813654</v>
          </cell>
          <cell r="BW36">
            <v>1820923</v>
          </cell>
          <cell r="BX36">
            <v>1831887</v>
          </cell>
          <cell r="BY36">
            <v>1845477</v>
          </cell>
          <cell r="BZ36">
            <v>1859826</v>
          </cell>
          <cell r="CA36">
            <v>1873381</v>
          </cell>
          <cell r="CB36">
            <v>1876564</v>
          </cell>
          <cell r="CC36">
            <v>1900892</v>
          </cell>
          <cell r="CD36">
            <v>1924457</v>
          </cell>
          <cell r="CE36">
            <v>1958728</v>
          </cell>
          <cell r="CF36">
            <v>1989802</v>
          </cell>
          <cell r="CG36">
            <v>2043626</v>
          </cell>
        </row>
        <row r="37">
          <cell r="A37" t="str">
            <v>Республика Адыгея (Адыгея)</v>
          </cell>
          <cell r="B37">
            <v>10672</v>
          </cell>
          <cell r="C37">
            <v>10753</v>
          </cell>
          <cell r="D37">
            <v>10861</v>
          </cell>
          <cell r="E37">
            <v>11027</v>
          </cell>
          <cell r="F37">
            <v>11127</v>
          </cell>
          <cell r="G37">
            <v>11243</v>
          </cell>
          <cell r="H37">
            <v>11336</v>
          </cell>
          <cell r="I37">
            <v>11557</v>
          </cell>
          <cell r="J37">
            <v>11766</v>
          </cell>
          <cell r="K37">
            <v>11982</v>
          </cell>
          <cell r="L37">
            <v>12130</v>
          </cell>
          <cell r="M37">
            <v>12368</v>
          </cell>
          <cell r="N37">
            <v>12418</v>
          </cell>
          <cell r="O37">
            <v>12567</v>
          </cell>
          <cell r="P37">
            <v>12761</v>
          </cell>
          <cell r="Q37">
            <v>12934</v>
          </cell>
          <cell r="R37">
            <v>12997</v>
          </cell>
          <cell r="S37">
            <v>13151</v>
          </cell>
          <cell r="T37">
            <v>13407</v>
          </cell>
          <cell r="U37">
            <v>13780</v>
          </cell>
          <cell r="V37">
            <v>14277</v>
          </cell>
          <cell r="W37">
            <v>14718</v>
          </cell>
          <cell r="X37">
            <v>14892</v>
          </cell>
          <cell r="Y37">
            <v>15261</v>
          </cell>
          <cell r="Z37">
            <v>15490</v>
          </cell>
          <cell r="AA37">
            <v>15777</v>
          </cell>
          <cell r="AB37">
            <v>15940</v>
          </cell>
          <cell r="AC37">
            <v>16403</v>
          </cell>
          <cell r="AD37">
            <v>16556</v>
          </cell>
          <cell r="AE37">
            <v>17037</v>
          </cell>
          <cell r="AF37">
            <v>17429</v>
          </cell>
          <cell r="AG37">
            <v>17889</v>
          </cell>
          <cell r="AH37">
            <v>18362</v>
          </cell>
          <cell r="AI37">
            <v>18706</v>
          </cell>
          <cell r="AJ37">
            <v>18801</v>
          </cell>
          <cell r="AK37">
            <v>19316</v>
          </cell>
          <cell r="AL37">
            <v>19473</v>
          </cell>
          <cell r="AM37">
            <v>20081</v>
          </cell>
          <cell r="AN37">
            <v>20543</v>
          </cell>
          <cell r="AO37">
            <v>20522</v>
          </cell>
          <cell r="AP37">
            <v>20492</v>
          </cell>
          <cell r="AQ37">
            <v>20797</v>
          </cell>
          <cell r="AR37">
            <v>21175</v>
          </cell>
          <cell r="AS37">
            <v>21514</v>
          </cell>
          <cell r="AT37">
            <v>22355</v>
          </cell>
          <cell r="AU37">
            <v>23080</v>
          </cell>
          <cell r="AV37">
            <v>24194</v>
          </cell>
          <cell r="AW37">
            <v>25412</v>
          </cell>
          <cell r="AX37">
            <v>25977</v>
          </cell>
          <cell r="AY37">
            <v>26802</v>
          </cell>
          <cell r="AZ37">
            <v>27654</v>
          </cell>
          <cell r="BA37">
            <v>28584</v>
          </cell>
          <cell r="BB37">
            <v>29420</v>
          </cell>
          <cell r="BC37">
            <v>30439</v>
          </cell>
          <cell r="BD37">
            <v>31290</v>
          </cell>
          <cell r="BE37">
            <v>32679</v>
          </cell>
          <cell r="BF37">
            <v>34569</v>
          </cell>
          <cell r="BG37">
            <v>36338</v>
          </cell>
          <cell r="BH37">
            <v>37806</v>
          </cell>
          <cell r="BI37">
            <v>39403</v>
          </cell>
          <cell r="BJ37">
            <v>40073</v>
          </cell>
          <cell r="BK37">
            <v>40594</v>
          </cell>
          <cell r="BL37">
            <v>41199</v>
          </cell>
          <cell r="BM37">
            <v>42053</v>
          </cell>
          <cell r="BN37">
            <v>42804</v>
          </cell>
          <cell r="BO37">
            <v>44188</v>
          </cell>
          <cell r="BP37">
            <v>44452</v>
          </cell>
          <cell r="BQ37">
            <v>45055</v>
          </cell>
          <cell r="BR37">
            <v>45683</v>
          </cell>
          <cell r="BS37">
            <v>45937</v>
          </cell>
          <cell r="BT37">
            <v>45043</v>
          </cell>
          <cell r="BU37">
            <v>45383</v>
          </cell>
          <cell r="BV37">
            <v>46572</v>
          </cell>
          <cell r="BW37">
            <v>46925</v>
          </cell>
          <cell r="BX37">
            <v>47443</v>
          </cell>
          <cell r="BY37">
            <v>47909</v>
          </cell>
          <cell r="BZ37">
            <v>48403</v>
          </cell>
          <cell r="CA37">
            <v>49227</v>
          </cell>
          <cell r="CB37">
            <v>50089</v>
          </cell>
          <cell r="CC37">
            <v>50902</v>
          </cell>
          <cell r="CD37">
            <v>51649</v>
          </cell>
          <cell r="CE37">
            <v>52588</v>
          </cell>
          <cell r="CF37">
            <v>53390</v>
          </cell>
          <cell r="CG37">
            <v>55598</v>
          </cell>
        </row>
        <row r="38">
          <cell r="A38" t="str">
            <v>Республика Калмыкия</v>
          </cell>
          <cell r="B38">
            <v>12153</v>
          </cell>
          <cell r="C38">
            <v>12371</v>
          </cell>
          <cell r="D38">
            <v>12527</v>
          </cell>
          <cell r="E38">
            <v>12683</v>
          </cell>
          <cell r="F38">
            <v>12937</v>
          </cell>
          <cell r="G38">
            <v>13132</v>
          </cell>
          <cell r="H38">
            <v>13242</v>
          </cell>
          <cell r="I38">
            <v>13361</v>
          </cell>
          <cell r="J38">
            <v>13609</v>
          </cell>
          <cell r="K38">
            <v>13681</v>
          </cell>
          <cell r="L38">
            <v>13965</v>
          </cell>
          <cell r="M38">
            <v>14034</v>
          </cell>
          <cell r="N38">
            <v>14155</v>
          </cell>
          <cell r="O38">
            <v>14311</v>
          </cell>
          <cell r="P38">
            <v>14488</v>
          </cell>
          <cell r="Q38">
            <v>14586</v>
          </cell>
          <cell r="R38">
            <v>14645</v>
          </cell>
          <cell r="S38">
            <v>14840</v>
          </cell>
          <cell r="T38">
            <v>15194</v>
          </cell>
          <cell r="U38">
            <v>15660</v>
          </cell>
          <cell r="V38">
            <v>16244</v>
          </cell>
          <cell r="W38">
            <v>16801</v>
          </cell>
          <cell r="X38">
            <v>17171</v>
          </cell>
          <cell r="Y38">
            <v>17581</v>
          </cell>
          <cell r="Z38">
            <v>17790</v>
          </cell>
          <cell r="AA38">
            <v>18032</v>
          </cell>
          <cell r="AB38">
            <v>18227</v>
          </cell>
          <cell r="AC38">
            <v>18593</v>
          </cell>
          <cell r="AD38">
            <v>18844</v>
          </cell>
          <cell r="AE38">
            <v>19477</v>
          </cell>
          <cell r="AF38">
            <v>19844</v>
          </cell>
          <cell r="AG38">
            <v>20237</v>
          </cell>
          <cell r="AH38">
            <v>20744</v>
          </cell>
          <cell r="AI38">
            <v>21298</v>
          </cell>
          <cell r="AJ38">
            <v>21484</v>
          </cell>
          <cell r="AK38">
            <v>22157</v>
          </cell>
          <cell r="AL38">
            <v>22424</v>
          </cell>
          <cell r="AM38">
            <v>22908</v>
          </cell>
          <cell r="AN38">
            <v>23540</v>
          </cell>
          <cell r="AO38">
            <v>23522</v>
          </cell>
          <cell r="AP38">
            <v>23449</v>
          </cell>
          <cell r="AQ38">
            <v>23528</v>
          </cell>
          <cell r="AR38">
            <v>23930</v>
          </cell>
          <cell r="AS38">
            <v>24123</v>
          </cell>
          <cell r="AT38">
            <v>24951</v>
          </cell>
          <cell r="AU38">
            <v>25592</v>
          </cell>
          <cell r="AV38">
            <v>26368</v>
          </cell>
          <cell r="AW38">
            <v>27370</v>
          </cell>
          <cell r="AX38">
            <v>27610</v>
          </cell>
          <cell r="AY38">
            <v>28159</v>
          </cell>
          <cell r="AZ38">
            <v>28821</v>
          </cell>
          <cell r="BA38">
            <v>29733</v>
          </cell>
          <cell r="BB38">
            <v>30471</v>
          </cell>
          <cell r="BC38">
            <v>31652</v>
          </cell>
          <cell r="BD38">
            <v>32486</v>
          </cell>
          <cell r="BE38">
            <v>34410</v>
          </cell>
          <cell r="BF38">
            <v>36609</v>
          </cell>
          <cell r="BG38">
            <v>38349</v>
          </cell>
          <cell r="BH38">
            <v>39928</v>
          </cell>
          <cell r="BI38">
            <v>41224</v>
          </cell>
          <cell r="BJ38">
            <v>41748</v>
          </cell>
          <cell r="BK38">
            <v>42177</v>
          </cell>
          <cell r="BL38">
            <v>43063</v>
          </cell>
          <cell r="BM38">
            <v>43722</v>
          </cell>
          <cell r="BN38">
            <v>44442</v>
          </cell>
          <cell r="BO38">
            <v>46462</v>
          </cell>
          <cell r="BP38">
            <v>46514</v>
          </cell>
          <cell r="BQ38">
            <v>47445</v>
          </cell>
          <cell r="BR38">
            <v>47633</v>
          </cell>
          <cell r="BS38">
            <v>47388</v>
          </cell>
          <cell r="BT38">
            <v>46451</v>
          </cell>
          <cell r="BU38">
            <v>46821</v>
          </cell>
          <cell r="BV38">
            <v>47006</v>
          </cell>
          <cell r="BW38">
            <v>47215</v>
          </cell>
          <cell r="BX38">
            <v>47905</v>
          </cell>
          <cell r="BY38">
            <v>48361</v>
          </cell>
          <cell r="BZ38">
            <v>49015</v>
          </cell>
          <cell r="CA38">
            <v>49720</v>
          </cell>
          <cell r="CB38">
            <v>50739</v>
          </cell>
          <cell r="CC38">
            <v>51761</v>
          </cell>
          <cell r="CD38">
            <v>52810</v>
          </cell>
          <cell r="CE38">
            <v>54166</v>
          </cell>
          <cell r="CF38">
            <v>55398</v>
          </cell>
          <cell r="CG38">
            <v>57658</v>
          </cell>
        </row>
        <row r="39">
          <cell r="A39" t="str">
            <v>Республика Крым</v>
          </cell>
          <cell r="B39">
            <v>8861</v>
          </cell>
          <cell r="C39">
            <v>9283</v>
          </cell>
          <cell r="D39">
            <v>9801</v>
          </cell>
          <cell r="E39">
            <v>10343</v>
          </cell>
          <cell r="F39">
            <v>10764</v>
          </cell>
          <cell r="G39">
            <v>11299</v>
          </cell>
          <cell r="H39">
            <v>11629</v>
          </cell>
          <cell r="I39">
            <v>12026</v>
          </cell>
          <cell r="J39">
            <v>12490</v>
          </cell>
          <cell r="K39">
            <v>12972</v>
          </cell>
          <cell r="L39">
            <v>13684</v>
          </cell>
          <cell r="M39">
            <v>14342</v>
          </cell>
          <cell r="N39">
            <v>14592</v>
          </cell>
          <cell r="O39">
            <v>15231</v>
          </cell>
          <cell r="P39">
            <v>15809</v>
          </cell>
          <cell r="Q39">
            <v>16137</v>
          </cell>
          <cell r="R39">
            <v>16463</v>
          </cell>
          <cell r="S39">
            <v>17325</v>
          </cell>
          <cell r="T39">
            <v>18218</v>
          </cell>
          <cell r="U39">
            <v>19336</v>
          </cell>
          <cell r="V39">
            <v>20540</v>
          </cell>
          <cell r="W39">
            <v>21845</v>
          </cell>
          <cell r="X39">
            <v>23211</v>
          </cell>
          <cell r="Y39">
            <v>24421</v>
          </cell>
          <cell r="Z39">
            <v>25030</v>
          </cell>
          <cell r="AA39">
            <v>25984</v>
          </cell>
          <cell r="AB39">
            <v>26969</v>
          </cell>
          <cell r="AC39">
            <v>28295</v>
          </cell>
          <cell r="AD39">
            <v>29378</v>
          </cell>
          <cell r="AE39">
            <v>30814</v>
          </cell>
          <cell r="AF39">
            <v>32267</v>
          </cell>
          <cell r="AG39">
            <v>33268</v>
          </cell>
          <cell r="AH39">
            <v>34356</v>
          </cell>
          <cell r="AI39">
            <v>35643</v>
          </cell>
          <cell r="AJ39">
            <v>36769</v>
          </cell>
          <cell r="AK39">
            <v>38790</v>
          </cell>
          <cell r="AL39">
            <v>39461</v>
          </cell>
          <cell r="AM39">
            <v>40549</v>
          </cell>
          <cell r="AN39">
            <v>41252</v>
          </cell>
          <cell r="AO39">
            <v>41441</v>
          </cell>
          <cell r="AP39">
            <v>41413</v>
          </cell>
          <cell r="AQ39">
            <v>41663</v>
          </cell>
          <cell r="AR39">
            <v>42187</v>
          </cell>
          <cell r="AS39">
            <v>42885</v>
          </cell>
          <cell r="AT39">
            <v>44217</v>
          </cell>
          <cell r="AU39">
            <v>45151</v>
          </cell>
          <cell r="AV39">
            <v>46010</v>
          </cell>
          <cell r="AW39">
            <v>47515</v>
          </cell>
          <cell r="AX39">
            <v>47818</v>
          </cell>
          <cell r="AY39">
            <v>48585</v>
          </cell>
          <cell r="AZ39">
            <v>49539</v>
          </cell>
          <cell r="BA39">
            <v>51710</v>
          </cell>
          <cell r="BB39">
            <v>53569</v>
          </cell>
          <cell r="BC39">
            <v>55195</v>
          </cell>
          <cell r="BD39">
            <v>56606</v>
          </cell>
          <cell r="BE39">
            <v>58810</v>
          </cell>
          <cell r="BF39">
            <v>61808</v>
          </cell>
          <cell r="BG39">
            <v>64382</v>
          </cell>
          <cell r="BH39">
            <v>66990</v>
          </cell>
          <cell r="BI39">
            <v>69539</v>
          </cell>
          <cell r="BJ39">
            <v>71336</v>
          </cell>
          <cell r="BK39">
            <v>72343</v>
          </cell>
          <cell r="BL39">
            <v>73612</v>
          </cell>
          <cell r="BM39">
            <v>75267</v>
          </cell>
          <cell r="BN39">
            <v>76951</v>
          </cell>
          <cell r="BO39">
            <v>80540</v>
          </cell>
          <cell r="BP39">
            <v>80659</v>
          </cell>
          <cell r="BQ39">
            <v>81219</v>
          </cell>
          <cell r="BR39">
            <v>81096</v>
          </cell>
          <cell r="BS39">
            <v>80378</v>
          </cell>
          <cell r="BT39">
            <v>87199</v>
          </cell>
          <cell r="BU39">
            <v>88972</v>
          </cell>
          <cell r="BV39">
            <v>98653</v>
          </cell>
          <cell r="BW39">
            <v>99765</v>
          </cell>
          <cell r="BX39">
            <v>100798</v>
          </cell>
          <cell r="BY39">
            <v>101280</v>
          </cell>
          <cell r="BZ39">
            <v>102154</v>
          </cell>
          <cell r="CA39">
            <v>102931</v>
          </cell>
          <cell r="CB39">
            <v>103836</v>
          </cell>
          <cell r="CC39">
            <v>105425</v>
          </cell>
          <cell r="CD39">
            <v>106825</v>
          </cell>
          <cell r="CE39">
            <v>108940</v>
          </cell>
          <cell r="CF39">
            <v>111365</v>
          </cell>
          <cell r="CG39">
            <v>115953</v>
          </cell>
        </row>
        <row r="40">
          <cell r="A40" t="str">
            <v>Краснодарский край</v>
          </cell>
          <cell r="B40">
            <v>183856</v>
          </cell>
          <cell r="C40">
            <v>186999</v>
          </cell>
          <cell r="D40">
            <v>190173</v>
          </cell>
          <cell r="E40">
            <v>193314</v>
          </cell>
          <cell r="F40">
            <v>195894</v>
          </cell>
          <cell r="G40">
            <v>198479</v>
          </cell>
          <cell r="H40">
            <v>199001</v>
          </cell>
          <cell r="I40">
            <v>202304</v>
          </cell>
          <cell r="J40">
            <v>205861</v>
          </cell>
          <cell r="K40">
            <v>208422</v>
          </cell>
          <cell r="L40">
            <v>213101</v>
          </cell>
          <cell r="M40">
            <v>217947</v>
          </cell>
          <cell r="N40">
            <v>219591</v>
          </cell>
          <cell r="O40">
            <v>223327</v>
          </cell>
          <cell r="P40">
            <v>227053</v>
          </cell>
          <cell r="Q40">
            <v>228858</v>
          </cell>
          <cell r="R40">
            <v>232604</v>
          </cell>
          <cell r="S40">
            <v>237069</v>
          </cell>
          <cell r="T40">
            <v>242456</v>
          </cell>
          <cell r="U40">
            <v>247778</v>
          </cell>
          <cell r="V40">
            <v>255846</v>
          </cell>
          <cell r="W40">
            <v>264793</v>
          </cell>
          <cell r="X40">
            <v>268523</v>
          </cell>
          <cell r="Y40">
            <v>274290</v>
          </cell>
          <cell r="Z40">
            <v>278132</v>
          </cell>
          <cell r="AA40">
            <v>284400</v>
          </cell>
          <cell r="AB40">
            <v>292699</v>
          </cell>
          <cell r="AC40">
            <v>302478</v>
          </cell>
          <cell r="AD40">
            <v>310695</v>
          </cell>
          <cell r="AE40">
            <v>320686</v>
          </cell>
          <cell r="AF40">
            <v>329195</v>
          </cell>
          <cell r="AG40">
            <v>336816</v>
          </cell>
          <cell r="AH40">
            <v>344695</v>
          </cell>
          <cell r="AI40">
            <v>352909</v>
          </cell>
          <cell r="AJ40">
            <v>355626</v>
          </cell>
          <cell r="AK40">
            <v>367053</v>
          </cell>
          <cell r="AL40">
            <v>372703</v>
          </cell>
          <cell r="AM40">
            <v>382938</v>
          </cell>
          <cell r="AN40">
            <v>393519</v>
          </cell>
          <cell r="AO40">
            <v>395761</v>
          </cell>
          <cell r="AP40">
            <v>397290</v>
          </cell>
          <cell r="AQ40">
            <v>403132</v>
          </cell>
          <cell r="AR40">
            <v>412783</v>
          </cell>
          <cell r="AS40">
            <v>421615</v>
          </cell>
          <cell r="AT40">
            <v>436503</v>
          </cell>
          <cell r="AU40">
            <v>450248</v>
          </cell>
          <cell r="AV40">
            <v>464576</v>
          </cell>
          <cell r="AW40">
            <v>490840</v>
          </cell>
          <cell r="AX40">
            <v>500813</v>
          </cell>
          <cell r="AY40">
            <v>514941</v>
          </cell>
          <cell r="AZ40">
            <v>534086</v>
          </cell>
          <cell r="BA40">
            <v>548813</v>
          </cell>
          <cell r="BB40">
            <v>566252</v>
          </cell>
          <cell r="BC40">
            <v>584402</v>
          </cell>
          <cell r="BD40">
            <v>597083</v>
          </cell>
          <cell r="BE40">
            <v>623635</v>
          </cell>
          <cell r="BF40">
            <v>655460</v>
          </cell>
          <cell r="BG40">
            <v>683645</v>
          </cell>
          <cell r="BH40">
            <v>705286</v>
          </cell>
          <cell r="BI40">
            <v>728699</v>
          </cell>
          <cell r="BJ40">
            <v>737143</v>
          </cell>
          <cell r="BK40">
            <v>742911</v>
          </cell>
          <cell r="BL40">
            <v>753258</v>
          </cell>
          <cell r="BM40">
            <v>766775</v>
          </cell>
          <cell r="BN40">
            <v>777471</v>
          </cell>
          <cell r="BO40">
            <v>803216</v>
          </cell>
          <cell r="BP40">
            <v>804082</v>
          </cell>
          <cell r="BQ40">
            <v>807345</v>
          </cell>
          <cell r="BR40">
            <v>810812</v>
          </cell>
          <cell r="BS40">
            <v>805317</v>
          </cell>
          <cell r="BT40">
            <v>819371</v>
          </cell>
          <cell r="BU40">
            <v>824747</v>
          </cell>
          <cell r="BV40">
            <v>833174</v>
          </cell>
          <cell r="BW40">
            <v>836288</v>
          </cell>
          <cell r="BX40">
            <v>840855</v>
          </cell>
          <cell r="BY40">
            <v>846241</v>
          </cell>
          <cell r="BZ40">
            <v>851449</v>
          </cell>
          <cell r="CA40">
            <v>858282</v>
          </cell>
          <cell r="CB40">
            <v>862112</v>
          </cell>
          <cell r="CC40">
            <v>871614</v>
          </cell>
          <cell r="CD40">
            <v>882338</v>
          </cell>
          <cell r="CE40">
            <v>896422</v>
          </cell>
          <cell r="CF40">
            <v>907944</v>
          </cell>
          <cell r="CG40">
            <v>927843</v>
          </cell>
        </row>
        <row r="41">
          <cell r="A41" t="str">
            <v>Астраханская область</v>
          </cell>
          <cell r="B41">
            <v>33473</v>
          </cell>
          <cell r="C41">
            <v>33934</v>
          </cell>
          <cell r="D41">
            <v>34546</v>
          </cell>
          <cell r="E41">
            <v>34912</v>
          </cell>
          <cell r="F41">
            <v>35202</v>
          </cell>
          <cell r="G41">
            <v>35732</v>
          </cell>
          <cell r="H41">
            <v>36245</v>
          </cell>
          <cell r="I41">
            <v>36631</v>
          </cell>
          <cell r="J41">
            <v>37303</v>
          </cell>
          <cell r="K41">
            <v>37480</v>
          </cell>
          <cell r="L41">
            <v>38086</v>
          </cell>
          <cell r="M41">
            <v>38587</v>
          </cell>
          <cell r="N41">
            <v>38729</v>
          </cell>
          <cell r="O41">
            <v>39210</v>
          </cell>
          <cell r="P41">
            <v>39762</v>
          </cell>
          <cell r="Q41">
            <v>40035</v>
          </cell>
          <cell r="R41">
            <v>40314</v>
          </cell>
          <cell r="S41">
            <v>40967</v>
          </cell>
          <cell r="T41">
            <v>41707</v>
          </cell>
          <cell r="U41">
            <v>42337</v>
          </cell>
          <cell r="V41">
            <v>43402</v>
          </cell>
          <cell r="W41">
            <v>44724</v>
          </cell>
          <cell r="X41">
            <v>45003</v>
          </cell>
          <cell r="Y41">
            <v>45247</v>
          </cell>
          <cell r="Z41">
            <v>45463</v>
          </cell>
          <cell r="AA41">
            <v>46130</v>
          </cell>
          <cell r="AB41">
            <v>47212</v>
          </cell>
          <cell r="AC41">
            <v>48360</v>
          </cell>
          <cell r="AD41">
            <v>49166</v>
          </cell>
          <cell r="AE41">
            <v>50362</v>
          </cell>
          <cell r="AF41">
            <v>51397</v>
          </cell>
          <cell r="AG41">
            <v>52372</v>
          </cell>
          <cell r="AH41">
            <v>53544</v>
          </cell>
          <cell r="AI41">
            <v>53951</v>
          </cell>
          <cell r="AJ41">
            <v>53760</v>
          </cell>
          <cell r="AK41">
            <v>55537</v>
          </cell>
          <cell r="AL41">
            <v>56184</v>
          </cell>
          <cell r="AM41">
            <v>57409</v>
          </cell>
          <cell r="AN41">
            <v>58933</v>
          </cell>
          <cell r="AO41">
            <v>58795</v>
          </cell>
          <cell r="AP41">
            <v>58562</v>
          </cell>
          <cell r="AQ41">
            <v>58760</v>
          </cell>
          <cell r="AR41">
            <v>59773</v>
          </cell>
          <cell r="AS41">
            <v>60337</v>
          </cell>
          <cell r="AT41">
            <v>62517</v>
          </cell>
          <cell r="AU41">
            <v>64238</v>
          </cell>
          <cell r="AV41">
            <v>65357</v>
          </cell>
          <cell r="AW41">
            <v>67170</v>
          </cell>
          <cell r="AX41">
            <v>67672</v>
          </cell>
          <cell r="AY41">
            <v>68937</v>
          </cell>
          <cell r="AZ41">
            <v>70995</v>
          </cell>
          <cell r="BA41">
            <v>73260</v>
          </cell>
          <cell r="BB41">
            <v>75391</v>
          </cell>
          <cell r="BC41">
            <v>78068</v>
          </cell>
          <cell r="BD41">
            <v>79607</v>
          </cell>
          <cell r="BE41">
            <v>83692</v>
          </cell>
          <cell r="BF41">
            <v>88008</v>
          </cell>
          <cell r="BG41">
            <v>91553</v>
          </cell>
          <cell r="BH41">
            <v>94084</v>
          </cell>
          <cell r="BI41">
            <v>96667</v>
          </cell>
          <cell r="BJ41">
            <v>97704</v>
          </cell>
          <cell r="BK41">
            <v>98370</v>
          </cell>
          <cell r="BL41">
            <v>99969</v>
          </cell>
          <cell r="BM41">
            <v>101606</v>
          </cell>
          <cell r="BN41">
            <v>103148</v>
          </cell>
          <cell r="BO41">
            <v>108081</v>
          </cell>
          <cell r="BP41">
            <v>108213</v>
          </cell>
          <cell r="BQ41">
            <v>109675</v>
          </cell>
          <cell r="BR41">
            <v>109880</v>
          </cell>
          <cell r="BS41">
            <v>110547</v>
          </cell>
          <cell r="BT41">
            <v>110442</v>
          </cell>
          <cell r="BU41">
            <v>111754</v>
          </cell>
          <cell r="BV41">
            <v>109129</v>
          </cell>
          <cell r="BW41">
            <v>109646</v>
          </cell>
          <cell r="BX41">
            <v>110486</v>
          </cell>
          <cell r="BY41">
            <v>111450</v>
          </cell>
          <cell r="BZ41">
            <v>113195</v>
          </cell>
          <cell r="CA41">
            <v>114268</v>
          </cell>
          <cell r="CB41">
            <v>113795</v>
          </cell>
          <cell r="CC41">
            <v>115944</v>
          </cell>
          <cell r="CD41">
            <v>117793</v>
          </cell>
          <cell r="CE41">
            <v>120663</v>
          </cell>
          <cell r="CF41">
            <v>122985</v>
          </cell>
          <cell r="CG41">
            <v>126379</v>
          </cell>
        </row>
        <row r="42">
          <cell r="A42" t="str">
            <v>Волгоградская область</v>
          </cell>
          <cell r="B42">
            <v>78131</v>
          </cell>
          <cell r="C42">
            <v>79413</v>
          </cell>
          <cell r="D42">
            <v>81094</v>
          </cell>
          <cell r="E42">
            <v>82285</v>
          </cell>
          <cell r="F42">
            <v>83202</v>
          </cell>
          <cell r="G42">
            <v>83982</v>
          </cell>
          <cell r="H42">
            <v>84570</v>
          </cell>
          <cell r="I42">
            <v>85536</v>
          </cell>
          <cell r="J42">
            <v>86757</v>
          </cell>
          <cell r="K42">
            <v>86562</v>
          </cell>
          <cell r="L42">
            <v>88017</v>
          </cell>
          <cell r="M42">
            <v>88981</v>
          </cell>
          <cell r="N42">
            <v>89692</v>
          </cell>
          <cell r="O42">
            <v>90495</v>
          </cell>
          <cell r="P42">
            <v>91899</v>
          </cell>
          <cell r="Q42">
            <v>92537</v>
          </cell>
          <cell r="R42">
            <v>93504</v>
          </cell>
          <cell r="S42">
            <v>94950</v>
          </cell>
          <cell r="T42">
            <v>96810</v>
          </cell>
          <cell r="U42">
            <v>99122</v>
          </cell>
          <cell r="V42">
            <v>101822</v>
          </cell>
          <cell r="W42">
            <v>104632</v>
          </cell>
          <cell r="X42">
            <v>104359</v>
          </cell>
          <cell r="Y42">
            <v>105584</v>
          </cell>
          <cell r="Z42">
            <v>105981</v>
          </cell>
          <cell r="AA42">
            <v>107692</v>
          </cell>
          <cell r="AB42">
            <v>109876</v>
          </cell>
          <cell r="AC42">
            <v>112502</v>
          </cell>
          <cell r="AD42">
            <v>114392</v>
          </cell>
          <cell r="AE42">
            <v>117226</v>
          </cell>
          <cell r="AF42">
            <v>119506</v>
          </cell>
          <cell r="AG42">
            <v>121650</v>
          </cell>
          <cell r="AH42">
            <v>123912</v>
          </cell>
          <cell r="AI42">
            <v>126319</v>
          </cell>
          <cell r="AJ42">
            <v>124536</v>
          </cell>
          <cell r="AK42">
            <v>128448</v>
          </cell>
          <cell r="AL42">
            <v>129470</v>
          </cell>
          <cell r="AM42">
            <v>131946</v>
          </cell>
          <cell r="AN42">
            <v>134801</v>
          </cell>
          <cell r="AO42">
            <v>134168</v>
          </cell>
          <cell r="AP42">
            <v>133832</v>
          </cell>
          <cell r="AQ42">
            <v>134263</v>
          </cell>
          <cell r="AR42">
            <v>135621</v>
          </cell>
          <cell r="AS42">
            <v>136200</v>
          </cell>
          <cell r="AT42">
            <v>139605</v>
          </cell>
          <cell r="AU42">
            <v>142463</v>
          </cell>
          <cell r="AV42">
            <v>145215</v>
          </cell>
          <cell r="AW42">
            <v>148649</v>
          </cell>
          <cell r="AX42">
            <v>149706</v>
          </cell>
          <cell r="AY42">
            <v>152265</v>
          </cell>
          <cell r="AZ42">
            <v>155275</v>
          </cell>
          <cell r="BA42">
            <v>158639</v>
          </cell>
          <cell r="BB42">
            <v>162076</v>
          </cell>
          <cell r="BC42">
            <v>166229</v>
          </cell>
          <cell r="BD42">
            <v>168294</v>
          </cell>
          <cell r="BE42">
            <v>175112</v>
          </cell>
          <cell r="BF42">
            <v>182629</v>
          </cell>
          <cell r="BG42">
            <v>187882</v>
          </cell>
          <cell r="BH42">
            <v>190933</v>
          </cell>
          <cell r="BI42">
            <v>193032</v>
          </cell>
          <cell r="BJ42">
            <v>193858</v>
          </cell>
          <cell r="BK42">
            <v>194066</v>
          </cell>
          <cell r="BL42">
            <v>195992</v>
          </cell>
          <cell r="BM42">
            <v>196742</v>
          </cell>
          <cell r="BN42">
            <v>198324</v>
          </cell>
          <cell r="BO42">
            <v>202492</v>
          </cell>
          <cell r="BP42">
            <v>200813</v>
          </cell>
          <cell r="BQ42">
            <v>200987</v>
          </cell>
          <cell r="BR42">
            <v>199548</v>
          </cell>
          <cell r="BS42">
            <v>200436</v>
          </cell>
          <cell r="BT42">
            <v>197364</v>
          </cell>
          <cell r="BU42">
            <v>197767</v>
          </cell>
          <cell r="BV42">
            <v>192298</v>
          </cell>
          <cell r="BW42">
            <v>192650</v>
          </cell>
          <cell r="BX42">
            <v>193354</v>
          </cell>
          <cell r="BY42">
            <v>194540</v>
          </cell>
          <cell r="BZ42">
            <v>195887</v>
          </cell>
          <cell r="CA42">
            <v>195859</v>
          </cell>
          <cell r="CB42">
            <v>193830</v>
          </cell>
          <cell r="CC42">
            <v>196495</v>
          </cell>
          <cell r="CD42">
            <v>198050</v>
          </cell>
          <cell r="CE42">
            <v>201303</v>
          </cell>
          <cell r="CF42">
            <v>204107</v>
          </cell>
          <cell r="CG42">
            <v>207304</v>
          </cell>
        </row>
        <row r="43">
          <cell r="A43" t="str">
            <v>Ростовская область</v>
          </cell>
          <cell r="B43">
            <v>143797</v>
          </cell>
          <cell r="C43">
            <v>145914</v>
          </cell>
          <cell r="D43">
            <v>148445</v>
          </cell>
          <cell r="E43">
            <v>150784</v>
          </cell>
          <cell r="F43">
            <v>152348</v>
          </cell>
          <cell r="G43">
            <v>153947</v>
          </cell>
          <cell r="H43">
            <v>154747</v>
          </cell>
          <cell r="I43">
            <v>156796</v>
          </cell>
          <cell r="J43">
            <v>159430</v>
          </cell>
          <cell r="K43">
            <v>160737</v>
          </cell>
          <cell r="L43">
            <v>163377</v>
          </cell>
          <cell r="M43">
            <v>165887</v>
          </cell>
          <cell r="N43">
            <v>167021</v>
          </cell>
          <cell r="O43">
            <v>169381</v>
          </cell>
          <cell r="P43">
            <v>171594</v>
          </cell>
          <cell r="Q43">
            <v>172874</v>
          </cell>
          <cell r="R43">
            <v>174742</v>
          </cell>
          <cell r="S43">
            <v>177588</v>
          </cell>
          <cell r="T43">
            <v>181827</v>
          </cell>
          <cell r="U43">
            <v>186152</v>
          </cell>
          <cell r="V43">
            <v>191384</v>
          </cell>
          <cell r="W43">
            <v>196793</v>
          </cell>
          <cell r="X43">
            <v>198061</v>
          </cell>
          <cell r="Y43">
            <v>201387</v>
          </cell>
          <cell r="Z43">
            <v>203414</v>
          </cell>
          <cell r="AA43">
            <v>207247</v>
          </cell>
          <cell r="AB43">
            <v>212249</v>
          </cell>
          <cell r="AC43">
            <v>217563</v>
          </cell>
          <cell r="AD43">
            <v>221613</v>
          </cell>
          <cell r="AE43">
            <v>227404</v>
          </cell>
          <cell r="AF43">
            <v>232262</v>
          </cell>
          <cell r="AG43">
            <v>236224</v>
          </cell>
          <cell r="AH43">
            <v>241101</v>
          </cell>
          <cell r="AI43">
            <v>246575</v>
          </cell>
          <cell r="AJ43">
            <v>247095</v>
          </cell>
          <cell r="AK43">
            <v>254750</v>
          </cell>
          <cell r="AL43">
            <v>258165</v>
          </cell>
          <cell r="AM43">
            <v>263424</v>
          </cell>
          <cell r="AN43">
            <v>269671</v>
          </cell>
          <cell r="AO43">
            <v>268932</v>
          </cell>
          <cell r="AP43">
            <v>268145</v>
          </cell>
          <cell r="AQ43">
            <v>269418</v>
          </cell>
          <cell r="AR43">
            <v>273155</v>
          </cell>
          <cell r="AS43">
            <v>275241</v>
          </cell>
          <cell r="AT43">
            <v>281340</v>
          </cell>
          <cell r="AU43">
            <v>287227</v>
          </cell>
          <cell r="AV43">
            <v>293162</v>
          </cell>
          <cell r="AW43">
            <v>302209</v>
          </cell>
          <cell r="AX43">
            <v>305033</v>
          </cell>
          <cell r="AY43">
            <v>310430</v>
          </cell>
          <cell r="AZ43">
            <v>318191</v>
          </cell>
          <cell r="BA43">
            <v>325801</v>
          </cell>
          <cell r="BB43">
            <v>334460</v>
          </cell>
          <cell r="BC43">
            <v>344662</v>
          </cell>
          <cell r="BD43">
            <v>352861</v>
          </cell>
          <cell r="BE43">
            <v>369678</v>
          </cell>
          <cell r="BF43">
            <v>388154</v>
          </cell>
          <cell r="BG43">
            <v>402995</v>
          </cell>
          <cell r="BH43">
            <v>413908</v>
          </cell>
          <cell r="BI43">
            <v>424250</v>
          </cell>
          <cell r="BJ43">
            <v>428489</v>
          </cell>
          <cell r="BK43">
            <v>430512</v>
          </cell>
          <cell r="BL43">
            <v>436513</v>
          </cell>
          <cell r="BM43">
            <v>443017</v>
          </cell>
          <cell r="BN43">
            <v>450019</v>
          </cell>
          <cell r="BO43">
            <v>466407</v>
          </cell>
          <cell r="BP43">
            <v>466304</v>
          </cell>
          <cell r="BQ43">
            <v>469952</v>
          </cell>
          <cell r="BR43">
            <v>473228</v>
          </cell>
          <cell r="BS43">
            <v>476423</v>
          </cell>
          <cell r="BT43">
            <v>469637</v>
          </cell>
          <cell r="BU43">
            <v>472002</v>
          </cell>
          <cell r="BV43">
            <v>450867</v>
          </cell>
          <cell r="BW43">
            <v>452029</v>
          </cell>
          <cell r="BX43">
            <v>454501</v>
          </cell>
          <cell r="BY43">
            <v>458984</v>
          </cell>
          <cell r="BZ43">
            <v>462791</v>
          </cell>
          <cell r="CA43">
            <v>465883</v>
          </cell>
          <cell r="CB43">
            <v>464632</v>
          </cell>
          <cell r="CC43">
            <v>470874</v>
          </cell>
          <cell r="CD43">
            <v>476698</v>
          </cell>
          <cell r="CE43">
            <v>485827</v>
          </cell>
          <cell r="CF43">
            <v>494665</v>
          </cell>
          <cell r="CG43">
            <v>511786</v>
          </cell>
        </row>
        <row r="44">
          <cell r="A44" t="str">
            <v>г. Севастополь</v>
          </cell>
          <cell r="B44">
            <v>3378</v>
          </cell>
          <cell r="C44">
            <v>3437</v>
          </cell>
          <cell r="D44">
            <v>3562</v>
          </cell>
          <cell r="E44">
            <v>3730</v>
          </cell>
          <cell r="F44">
            <v>3884</v>
          </cell>
          <cell r="G44">
            <v>4080</v>
          </cell>
          <cell r="H44">
            <v>4250</v>
          </cell>
          <cell r="I44">
            <v>4481</v>
          </cell>
          <cell r="J44">
            <v>4652</v>
          </cell>
          <cell r="K44">
            <v>4878</v>
          </cell>
          <cell r="L44">
            <v>5112</v>
          </cell>
          <cell r="M44">
            <v>5311</v>
          </cell>
          <cell r="N44">
            <v>5308</v>
          </cell>
          <cell r="O44">
            <v>5640</v>
          </cell>
          <cell r="P44">
            <v>5856</v>
          </cell>
          <cell r="Q44">
            <v>5947</v>
          </cell>
          <cell r="R44">
            <v>6066</v>
          </cell>
          <cell r="S44">
            <v>6346</v>
          </cell>
          <cell r="T44">
            <v>6680</v>
          </cell>
          <cell r="U44">
            <v>7038</v>
          </cell>
          <cell r="V44">
            <v>7559</v>
          </cell>
          <cell r="W44">
            <v>8015</v>
          </cell>
          <cell r="X44">
            <v>8605</v>
          </cell>
          <cell r="Y44">
            <v>9054</v>
          </cell>
          <cell r="Z44">
            <v>9327</v>
          </cell>
          <cell r="AA44">
            <v>9727</v>
          </cell>
          <cell r="AB44">
            <v>10209</v>
          </cell>
          <cell r="AC44">
            <v>10838</v>
          </cell>
          <cell r="AD44">
            <v>11332</v>
          </cell>
          <cell r="AE44">
            <v>11816</v>
          </cell>
          <cell r="AF44">
            <v>12271</v>
          </cell>
          <cell r="AG44">
            <v>12596</v>
          </cell>
          <cell r="AH44">
            <v>12974</v>
          </cell>
          <cell r="AI44">
            <v>13380</v>
          </cell>
          <cell r="AJ44">
            <v>13793</v>
          </cell>
          <cell r="AK44">
            <v>14355</v>
          </cell>
          <cell r="AL44">
            <v>14585</v>
          </cell>
          <cell r="AM44">
            <v>14928</v>
          </cell>
          <cell r="AN44">
            <v>15301</v>
          </cell>
          <cell r="AO44">
            <v>15541</v>
          </cell>
          <cell r="AP44">
            <v>15587</v>
          </cell>
          <cell r="AQ44">
            <v>15679</v>
          </cell>
          <cell r="AR44">
            <v>15941</v>
          </cell>
          <cell r="AS44">
            <v>16370</v>
          </cell>
          <cell r="AT44">
            <v>16889</v>
          </cell>
          <cell r="AU44">
            <v>17409</v>
          </cell>
          <cell r="AV44">
            <v>17912</v>
          </cell>
          <cell r="AW44">
            <v>18859</v>
          </cell>
          <cell r="AX44">
            <v>19130</v>
          </cell>
          <cell r="AY44">
            <v>19528</v>
          </cell>
          <cell r="AZ44">
            <v>19885</v>
          </cell>
          <cell r="BA44">
            <v>20303</v>
          </cell>
          <cell r="BB44">
            <v>20877</v>
          </cell>
          <cell r="BC44">
            <v>21556</v>
          </cell>
          <cell r="BD44">
            <v>21918</v>
          </cell>
          <cell r="BE44">
            <v>22696</v>
          </cell>
          <cell r="BF44">
            <v>23627</v>
          </cell>
          <cell r="BG44">
            <v>24534</v>
          </cell>
          <cell r="BH44">
            <v>25492</v>
          </cell>
          <cell r="BI44">
            <v>26579</v>
          </cell>
          <cell r="BJ44">
            <v>26860</v>
          </cell>
          <cell r="BK44">
            <v>27244</v>
          </cell>
          <cell r="BL44">
            <v>27909</v>
          </cell>
          <cell r="BM44">
            <v>28368</v>
          </cell>
          <cell r="BN44">
            <v>28751</v>
          </cell>
          <cell r="BO44">
            <v>29798</v>
          </cell>
          <cell r="BP44">
            <v>29780</v>
          </cell>
          <cell r="BQ44">
            <v>30024</v>
          </cell>
          <cell r="BR44">
            <v>29869</v>
          </cell>
          <cell r="BS44">
            <v>29439</v>
          </cell>
          <cell r="BT44">
            <v>32458</v>
          </cell>
          <cell r="BU44">
            <v>33017</v>
          </cell>
          <cell r="BV44">
            <v>35954</v>
          </cell>
          <cell r="BW44">
            <v>36405</v>
          </cell>
          <cell r="BX44">
            <v>36545</v>
          </cell>
          <cell r="BY44">
            <v>36712</v>
          </cell>
          <cell r="BZ44">
            <v>36933</v>
          </cell>
          <cell r="CA44">
            <v>37211</v>
          </cell>
          <cell r="CB44">
            <v>37530</v>
          </cell>
          <cell r="CC44">
            <v>37878</v>
          </cell>
          <cell r="CD44">
            <v>38295</v>
          </cell>
          <cell r="CE44">
            <v>38820</v>
          </cell>
          <cell r="CF44">
            <v>39948</v>
          </cell>
          <cell r="CG44">
            <v>41104</v>
          </cell>
        </row>
        <row r="45">
          <cell r="A45" t="str">
            <v>СЕВЕРО-КАВКАЗСКИЙ ФЕДЕРАЛЬНЫЙ ОКРУГ</v>
          </cell>
          <cell r="B45">
            <v>147700</v>
          </cell>
          <cell r="C45">
            <v>150024</v>
          </cell>
          <cell r="D45">
            <v>152491</v>
          </cell>
          <cell r="E45">
            <v>155101</v>
          </cell>
          <cell r="F45">
            <v>156817</v>
          </cell>
          <cell r="G45">
            <v>158578</v>
          </cell>
          <cell r="H45">
            <v>159527</v>
          </cell>
          <cell r="I45">
            <v>161674</v>
          </cell>
          <cell r="J45">
            <v>164392</v>
          </cell>
          <cell r="K45">
            <v>166342</v>
          </cell>
          <cell r="L45">
            <v>168955</v>
          </cell>
          <cell r="M45">
            <v>171534</v>
          </cell>
          <cell r="N45">
            <v>172411</v>
          </cell>
          <cell r="O45">
            <v>174044</v>
          </cell>
          <cell r="P45">
            <v>175654</v>
          </cell>
          <cell r="Q45">
            <v>177022</v>
          </cell>
          <cell r="R45">
            <v>178726</v>
          </cell>
          <cell r="S45">
            <v>181239</v>
          </cell>
          <cell r="T45">
            <v>184927</v>
          </cell>
          <cell r="U45">
            <v>189165</v>
          </cell>
          <cell r="V45">
            <v>194790</v>
          </cell>
          <cell r="W45">
            <v>201468</v>
          </cell>
          <cell r="X45">
            <v>204303</v>
          </cell>
          <cell r="Y45">
            <v>209065</v>
          </cell>
          <cell r="Z45">
            <v>211511</v>
          </cell>
          <cell r="AA45">
            <v>215807</v>
          </cell>
          <cell r="AB45">
            <v>221312</v>
          </cell>
          <cell r="AC45">
            <v>227868</v>
          </cell>
          <cell r="AD45">
            <v>232699</v>
          </cell>
          <cell r="AE45">
            <v>239244</v>
          </cell>
          <cell r="AF45">
            <v>245356</v>
          </cell>
          <cell r="AG45">
            <v>251429</v>
          </cell>
          <cell r="AH45">
            <v>258660</v>
          </cell>
          <cell r="AI45">
            <v>266672</v>
          </cell>
          <cell r="AJ45">
            <v>269680</v>
          </cell>
          <cell r="AK45">
            <v>278491</v>
          </cell>
          <cell r="AL45">
            <v>282704</v>
          </cell>
          <cell r="AM45">
            <v>290288</v>
          </cell>
          <cell r="AN45">
            <v>298023</v>
          </cell>
          <cell r="AO45">
            <v>297709</v>
          </cell>
          <cell r="AP45">
            <v>296886</v>
          </cell>
          <cell r="AQ45">
            <v>298310</v>
          </cell>
          <cell r="AR45">
            <v>302401</v>
          </cell>
          <cell r="AS45">
            <v>304081</v>
          </cell>
          <cell r="AT45">
            <v>313322</v>
          </cell>
          <cell r="AU45">
            <v>321999</v>
          </cell>
          <cell r="AV45">
            <v>331410</v>
          </cell>
          <cell r="AW45">
            <v>344512</v>
          </cell>
          <cell r="AX45">
            <v>348640</v>
          </cell>
          <cell r="AY45">
            <v>356696</v>
          </cell>
          <cell r="AZ45">
            <v>366433</v>
          </cell>
          <cell r="BA45">
            <v>377267</v>
          </cell>
          <cell r="BB45">
            <v>388199</v>
          </cell>
          <cell r="BC45">
            <v>401888</v>
          </cell>
          <cell r="BD45">
            <v>409507</v>
          </cell>
          <cell r="BE45">
            <v>427928</v>
          </cell>
          <cell r="BF45">
            <v>450154</v>
          </cell>
          <cell r="BG45">
            <v>468093</v>
          </cell>
          <cell r="BH45">
            <v>482604</v>
          </cell>
          <cell r="BI45">
            <v>492950</v>
          </cell>
          <cell r="BJ45">
            <v>497796</v>
          </cell>
          <cell r="BK45">
            <v>501775</v>
          </cell>
          <cell r="BL45">
            <v>507391</v>
          </cell>
          <cell r="BM45">
            <v>515390</v>
          </cell>
          <cell r="BN45">
            <v>522860</v>
          </cell>
          <cell r="BO45">
            <v>538146</v>
          </cell>
          <cell r="BP45">
            <v>535502</v>
          </cell>
          <cell r="BQ45">
            <v>539464</v>
          </cell>
          <cell r="BR45">
            <v>541334</v>
          </cell>
          <cell r="BS45">
            <v>544631</v>
          </cell>
          <cell r="BT45">
            <v>536217</v>
          </cell>
          <cell r="BU45">
            <v>537523</v>
          </cell>
          <cell r="BV45">
            <v>520224</v>
          </cell>
          <cell r="BW45">
            <v>521714</v>
          </cell>
          <cell r="BX45">
            <v>523558</v>
          </cell>
          <cell r="BY45">
            <v>526244</v>
          </cell>
          <cell r="BZ45">
            <v>529012</v>
          </cell>
          <cell r="CA45">
            <v>531333</v>
          </cell>
          <cell r="CB45">
            <v>528969</v>
          </cell>
          <cell r="CC45">
            <v>534818</v>
          </cell>
          <cell r="CD45">
            <v>539648</v>
          </cell>
          <cell r="CE45">
            <v>547566</v>
          </cell>
          <cell r="CF45">
            <v>555567</v>
          </cell>
          <cell r="CG45">
            <v>566068</v>
          </cell>
        </row>
        <row r="46">
          <cell r="A46" t="str">
            <v>Республика Дагестан</v>
          </cell>
          <cell r="B46">
            <v>22698</v>
          </cell>
          <cell r="C46">
            <v>23157</v>
          </cell>
          <cell r="D46">
            <v>23651</v>
          </cell>
          <cell r="E46">
            <v>24200</v>
          </cell>
          <cell r="F46">
            <v>24589</v>
          </cell>
          <cell r="G46">
            <v>25106</v>
          </cell>
          <cell r="H46">
            <v>25270</v>
          </cell>
          <cell r="I46">
            <v>25620</v>
          </cell>
          <cell r="J46">
            <v>26039</v>
          </cell>
          <cell r="K46">
            <v>26553</v>
          </cell>
          <cell r="L46">
            <v>27142</v>
          </cell>
          <cell r="M46">
            <v>27628</v>
          </cell>
          <cell r="N46">
            <v>27795</v>
          </cell>
          <cell r="O46">
            <v>27835</v>
          </cell>
          <cell r="P46">
            <v>28157</v>
          </cell>
          <cell r="Q46">
            <v>28297</v>
          </cell>
          <cell r="R46">
            <v>28367</v>
          </cell>
          <cell r="S46">
            <v>28805</v>
          </cell>
          <cell r="T46">
            <v>29477</v>
          </cell>
          <cell r="U46">
            <v>30323</v>
          </cell>
          <cell r="V46">
            <v>31251</v>
          </cell>
          <cell r="W46">
            <v>32704</v>
          </cell>
          <cell r="X46">
            <v>33863</v>
          </cell>
          <cell r="Y46">
            <v>35147</v>
          </cell>
          <cell r="Z46">
            <v>35876</v>
          </cell>
          <cell r="AA46">
            <v>36971</v>
          </cell>
          <cell r="AB46">
            <v>38247</v>
          </cell>
          <cell r="AC46">
            <v>39619</v>
          </cell>
          <cell r="AD46">
            <v>40654</v>
          </cell>
          <cell r="AE46">
            <v>41895</v>
          </cell>
          <cell r="AF46">
            <v>43222</v>
          </cell>
          <cell r="AG46">
            <v>44338</v>
          </cell>
          <cell r="AH46">
            <v>45966</v>
          </cell>
          <cell r="AI46">
            <v>47960</v>
          </cell>
          <cell r="AJ46">
            <v>48763</v>
          </cell>
          <cell r="AK46">
            <v>50486</v>
          </cell>
          <cell r="AL46">
            <v>51267</v>
          </cell>
          <cell r="AM46">
            <v>52749</v>
          </cell>
          <cell r="AN46">
            <v>54403</v>
          </cell>
          <cell r="AO46">
            <v>54275</v>
          </cell>
          <cell r="AP46">
            <v>54109</v>
          </cell>
          <cell r="AQ46">
            <v>54328</v>
          </cell>
          <cell r="AR46">
            <v>54961</v>
          </cell>
          <cell r="AS46">
            <v>54642</v>
          </cell>
          <cell r="AT46">
            <v>56455</v>
          </cell>
          <cell r="AU46">
            <v>57916</v>
          </cell>
          <cell r="AV46">
            <v>59974</v>
          </cell>
          <cell r="AW46">
            <v>62775</v>
          </cell>
          <cell r="AX46">
            <v>63645</v>
          </cell>
          <cell r="AY46">
            <v>65104</v>
          </cell>
          <cell r="AZ46">
            <v>66937</v>
          </cell>
          <cell r="BA46">
            <v>68931</v>
          </cell>
          <cell r="BB46">
            <v>71064</v>
          </cell>
          <cell r="BC46">
            <v>73775</v>
          </cell>
          <cell r="BD46">
            <v>75424</v>
          </cell>
          <cell r="BE46">
            <v>78826</v>
          </cell>
          <cell r="BF46">
            <v>82914</v>
          </cell>
          <cell r="BG46">
            <v>85900</v>
          </cell>
          <cell r="BH46">
            <v>88875</v>
          </cell>
          <cell r="BI46">
            <v>91338</v>
          </cell>
          <cell r="BJ46">
            <v>92519</v>
          </cell>
          <cell r="BK46">
            <v>93128</v>
          </cell>
          <cell r="BL46">
            <v>94131</v>
          </cell>
          <cell r="BM46">
            <v>95494</v>
          </cell>
          <cell r="BN46">
            <v>96568</v>
          </cell>
          <cell r="BO46">
            <v>99012</v>
          </cell>
          <cell r="BP46">
            <v>98687</v>
          </cell>
          <cell r="BQ46">
            <v>99690</v>
          </cell>
          <cell r="BR46">
            <v>100947</v>
          </cell>
          <cell r="BS46">
            <v>101923</v>
          </cell>
          <cell r="BT46">
            <v>97422</v>
          </cell>
          <cell r="BU46">
            <v>97801</v>
          </cell>
          <cell r="BV46">
            <v>92048</v>
          </cell>
          <cell r="BW46">
            <v>92543</v>
          </cell>
          <cell r="BX46">
            <v>93021</v>
          </cell>
          <cell r="BY46">
            <v>93550</v>
          </cell>
          <cell r="BZ46">
            <v>94099</v>
          </cell>
          <cell r="CA46">
            <v>94732</v>
          </cell>
          <cell r="CB46">
            <v>94200</v>
          </cell>
          <cell r="CC46">
            <v>95359</v>
          </cell>
          <cell r="CD46">
            <v>96154</v>
          </cell>
          <cell r="CE46">
            <v>97827</v>
          </cell>
          <cell r="CF46">
            <v>99197</v>
          </cell>
          <cell r="CG46">
            <v>101113</v>
          </cell>
        </row>
        <row r="47">
          <cell r="A47" t="str">
            <v>Республика Ингушетия</v>
          </cell>
          <cell r="B47">
            <v>1114</v>
          </cell>
          <cell r="C47">
            <v>1143</v>
          </cell>
          <cell r="D47">
            <v>1150</v>
          </cell>
          <cell r="E47">
            <v>1159</v>
          </cell>
          <cell r="F47">
            <v>1156</v>
          </cell>
          <cell r="G47">
            <v>1161</v>
          </cell>
          <cell r="H47">
            <v>1166</v>
          </cell>
          <cell r="I47">
            <v>1169</v>
          </cell>
          <cell r="J47">
            <v>1192</v>
          </cell>
          <cell r="K47">
            <v>1230</v>
          </cell>
          <cell r="L47">
            <v>1224</v>
          </cell>
          <cell r="M47">
            <v>1267</v>
          </cell>
          <cell r="N47">
            <v>1305</v>
          </cell>
          <cell r="O47">
            <v>1373</v>
          </cell>
          <cell r="P47">
            <v>1378</v>
          </cell>
          <cell r="Q47">
            <v>1397</v>
          </cell>
          <cell r="R47">
            <v>1445</v>
          </cell>
          <cell r="S47">
            <v>1511</v>
          </cell>
          <cell r="T47">
            <v>1540</v>
          </cell>
          <cell r="U47">
            <v>1569</v>
          </cell>
          <cell r="V47">
            <v>1674</v>
          </cell>
          <cell r="W47">
            <v>1751</v>
          </cell>
          <cell r="X47">
            <v>1821</v>
          </cell>
          <cell r="Y47">
            <v>1891</v>
          </cell>
          <cell r="Z47">
            <v>1922</v>
          </cell>
          <cell r="AA47">
            <v>1922</v>
          </cell>
          <cell r="AB47">
            <v>2008</v>
          </cell>
          <cell r="AC47">
            <v>2068</v>
          </cell>
          <cell r="AD47">
            <v>2077</v>
          </cell>
          <cell r="AE47">
            <v>2118</v>
          </cell>
          <cell r="AF47">
            <v>2213</v>
          </cell>
          <cell r="AG47">
            <v>2251</v>
          </cell>
          <cell r="AH47">
            <v>2349</v>
          </cell>
          <cell r="AI47">
            <v>2446</v>
          </cell>
          <cell r="AJ47">
            <v>2404</v>
          </cell>
          <cell r="AK47">
            <v>2426</v>
          </cell>
          <cell r="AL47">
            <v>2434</v>
          </cell>
          <cell r="AM47">
            <v>2497</v>
          </cell>
          <cell r="AN47">
            <v>2556</v>
          </cell>
          <cell r="AO47">
            <v>2589</v>
          </cell>
          <cell r="AP47">
            <v>2563</v>
          </cell>
          <cell r="AQ47">
            <v>2552</v>
          </cell>
          <cell r="AR47">
            <v>2582</v>
          </cell>
          <cell r="AS47">
            <v>2603</v>
          </cell>
          <cell r="AT47">
            <v>2671</v>
          </cell>
          <cell r="AU47">
            <v>2756</v>
          </cell>
          <cell r="AV47">
            <v>2814</v>
          </cell>
          <cell r="AW47">
            <v>2956</v>
          </cell>
          <cell r="AX47">
            <v>3025</v>
          </cell>
          <cell r="AY47">
            <v>3089</v>
          </cell>
          <cell r="AZ47">
            <v>3141</v>
          </cell>
          <cell r="BA47">
            <v>3192</v>
          </cell>
          <cell r="BB47">
            <v>3267</v>
          </cell>
          <cell r="BC47">
            <v>3440</v>
          </cell>
          <cell r="BD47">
            <v>3499</v>
          </cell>
          <cell r="BE47">
            <v>3614</v>
          </cell>
          <cell r="BF47">
            <v>3749</v>
          </cell>
          <cell r="BG47">
            <v>3939</v>
          </cell>
          <cell r="BH47">
            <v>4121</v>
          </cell>
          <cell r="BI47">
            <v>4170</v>
          </cell>
          <cell r="BJ47">
            <v>4174</v>
          </cell>
          <cell r="BK47">
            <v>4245</v>
          </cell>
          <cell r="BL47">
            <v>4284</v>
          </cell>
          <cell r="BM47">
            <v>4342</v>
          </cell>
          <cell r="BN47">
            <v>4407</v>
          </cell>
          <cell r="BO47">
            <v>4512</v>
          </cell>
          <cell r="BP47">
            <v>4476</v>
          </cell>
          <cell r="BQ47">
            <v>4575</v>
          </cell>
          <cell r="BR47">
            <v>4614</v>
          </cell>
          <cell r="BS47">
            <v>4661</v>
          </cell>
          <cell r="BT47">
            <v>4535</v>
          </cell>
          <cell r="BU47">
            <v>4542</v>
          </cell>
          <cell r="BV47">
            <v>4431</v>
          </cell>
          <cell r="BW47">
            <v>4446</v>
          </cell>
          <cell r="BX47">
            <v>4458</v>
          </cell>
          <cell r="BY47">
            <v>4425</v>
          </cell>
          <cell r="BZ47">
            <v>4406</v>
          </cell>
          <cell r="CA47">
            <v>4397</v>
          </cell>
          <cell r="CB47">
            <v>4411</v>
          </cell>
          <cell r="CC47">
            <v>4415</v>
          </cell>
          <cell r="CD47">
            <v>4472</v>
          </cell>
          <cell r="CE47">
            <v>4509</v>
          </cell>
          <cell r="CF47">
            <v>4538</v>
          </cell>
          <cell r="CG47">
            <v>4655</v>
          </cell>
        </row>
        <row r="48">
          <cell r="A48" t="str">
            <v>Кабардино-Балкарская Республика</v>
          </cell>
          <cell r="B48">
            <v>15187</v>
          </cell>
          <cell r="C48">
            <v>15361</v>
          </cell>
          <cell r="D48">
            <v>15667</v>
          </cell>
          <cell r="E48">
            <v>15937</v>
          </cell>
          <cell r="F48">
            <v>16104</v>
          </cell>
          <cell r="G48">
            <v>16203</v>
          </cell>
          <cell r="H48">
            <v>16409</v>
          </cell>
          <cell r="I48">
            <v>16578</v>
          </cell>
          <cell r="J48">
            <v>16829</v>
          </cell>
          <cell r="K48">
            <v>16991</v>
          </cell>
          <cell r="L48">
            <v>17296</v>
          </cell>
          <cell r="M48">
            <v>17505</v>
          </cell>
          <cell r="N48">
            <v>17553</v>
          </cell>
          <cell r="O48">
            <v>17799</v>
          </cell>
          <cell r="P48">
            <v>17937</v>
          </cell>
          <cell r="Q48">
            <v>18087</v>
          </cell>
          <cell r="R48">
            <v>18252</v>
          </cell>
          <cell r="S48">
            <v>18594</v>
          </cell>
          <cell r="T48">
            <v>19008</v>
          </cell>
          <cell r="U48">
            <v>19516</v>
          </cell>
          <cell r="V48">
            <v>19973</v>
          </cell>
          <cell r="W48">
            <v>20606</v>
          </cell>
          <cell r="X48">
            <v>20858</v>
          </cell>
          <cell r="Y48">
            <v>21302</v>
          </cell>
          <cell r="Z48">
            <v>21531</v>
          </cell>
          <cell r="AA48">
            <v>21937</v>
          </cell>
          <cell r="AB48">
            <v>22518</v>
          </cell>
          <cell r="AC48">
            <v>23108</v>
          </cell>
          <cell r="AD48">
            <v>23436</v>
          </cell>
          <cell r="AE48">
            <v>24015</v>
          </cell>
          <cell r="AF48">
            <v>24561</v>
          </cell>
          <cell r="AG48">
            <v>25095</v>
          </cell>
          <cell r="AH48">
            <v>25534</v>
          </cell>
          <cell r="AI48">
            <v>26162</v>
          </cell>
          <cell r="AJ48">
            <v>26439</v>
          </cell>
          <cell r="AK48">
            <v>27218</v>
          </cell>
          <cell r="AL48">
            <v>27584</v>
          </cell>
          <cell r="AM48">
            <v>28188</v>
          </cell>
          <cell r="AN48">
            <v>28741</v>
          </cell>
          <cell r="AO48">
            <v>28674</v>
          </cell>
          <cell r="AP48">
            <v>28568</v>
          </cell>
          <cell r="AQ48">
            <v>28731</v>
          </cell>
          <cell r="AR48">
            <v>29098</v>
          </cell>
          <cell r="AS48">
            <v>29077</v>
          </cell>
          <cell r="AT48">
            <v>29767</v>
          </cell>
          <cell r="AU48">
            <v>30387</v>
          </cell>
          <cell r="AV48">
            <v>31095</v>
          </cell>
          <cell r="AW48">
            <v>32079</v>
          </cell>
          <cell r="AX48">
            <v>32352</v>
          </cell>
          <cell r="AY48">
            <v>33027</v>
          </cell>
          <cell r="AZ48">
            <v>33811</v>
          </cell>
          <cell r="BA48">
            <v>34770</v>
          </cell>
          <cell r="BB48">
            <v>35556</v>
          </cell>
          <cell r="BC48">
            <v>36668</v>
          </cell>
          <cell r="BD48">
            <v>37096</v>
          </cell>
          <cell r="BE48">
            <v>38553</v>
          </cell>
          <cell r="BF48">
            <v>40295</v>
          </cell>
          <cell r="BG48">
            <v>41531</v>
          </cell>
          <cell r="BH48">
            <v>42609</v>
          </cell>
          <cell r="BI48">
            <v>42935</v>
          </cell>
          <cell r="BJ48">
            <v>43117</v>
          </cell>
          <cell r="BK48">
            <v>43285</v>
          </cell>
          <cell r="BL48">
            <v>43693</v>
          </cell>
          <cell r="BM48">
            <v>44171</v>
          </cell>
          <cell r="BN48">
            <v>44939</v>
          </cell>
          <cell r="BO48">
            <v>45704</v>
          </cell>
          <cell r="BP48">
            <v>45286</v>
          </cell>
          <cell r="BQ48">
            <v>45558</v>
          </cell>
          <cell r="BR48">
            <v>45453</v>
          </cell>
          <cell r="BS48">
            <v>45649</v>
          </cell>
          <cell r="BT48">
            <v>44469</v>
          </cell>
          <cell r="BU48">
            <v>44462</v>
          </cell>
          <cell r="BV48">
            <v>41948</v>
          </cell>
          <cell r="BW48">
            <v>41959</v>
          </cell>
          <cell r="BX48">
            <v>42270</v>
          </cell>
          <cell r="BY48">
            <v>42575</v>
          </cell>
          <cell r="BZ48">
            <v>42884</v>
          </cell>
          <cell r="CA48">
            <v>43056</v>
          </cell>
          <cell r="CB48">
            <v>42674</v>
          </cell>
          <cell r="CC48">
            <v>43227</v>
          </cell>
          <cell r="CD48">
            <v>43413</v>
          </cell>
          <cell r="CE48">
            <v>43949</v>
          </cell>
          <cell r="CF48">
            <v>44954</v>
          </cell>
          <cell r="CG48">
            <v>45277</v>
          </cell>
        </row>
        <row r="49">
          <cell r="A49" t="str">
            <v>Карачаево-Черкесская Республика</v>
          </cell>
          <cell r="B49">
            <v>8739</v>
          </cell>
          <cell r="C49">
            <v>8849</v>
          </cell>
          <cell r="D49">
            <v>9029</v>
          </cell>
          <cell r="E49">
            <v>9226</v>
          </cell>
          <cell r="F49">
            <v>9321</v>
          </cell>
          <cell r="G49">
            <v>9421</v>
          </cell>
          <cell r="H49">
            <v>9505</v>
          </cell>
          <cell r="I49">
            <v>9602</v>
          </cell>
          <cell r="J49">
            <v>9775</v>
          </cell>
          <cell r="K49">
            <v>9854</v>
          </cell>
          <cell r="L49">
            <v>10008</v>
          </cell>
          <cell r="M49">
            <v>10170</v>
          </cell>
          <cell r="N49">
            <v>10225</v>
          </cell>
          <cell r="O49">
            <v>10328</v>
          </cell>
          <cell r="P49">
            <v>10397</v>
          </cell>
          <cell r="Q49">
            <v>10528</v>
          </cell>
          <cell r="R49">
            <v>10590</v>
          </cell>
          <cell r="S49">
            <v>10753</v>
          </cell>
          <cell r="T49">
            <v>10951</v>
          </cell>
          <cell r="U49">
            <v>11244</v>
          </cell>
          <cell r="V49">
            <v>11540</v>
          </cell>
          <cell r="W49">
            <v>11990</v>
          </cell>
          <cell r="X49">
            <v>12176</v>
          </cell>
          <cell r="Y49">
            <v>12540</v>
          </cell>
          <cell r="Z49">
            <v>12701</v>
          </cell>
          <cell r="AA49">
            <v>12958</v>
          </cell>
          <cell r="AB49">
            <v>13369</v>
          </cell>
          <cell r="AC49">
            <v>14034</v>
          </cell>
          <cell r="AD49">
            <v>14370</v>
          </cell>
          <cell r="AE49">
            <v>14764</v>
          </cell>
          <cell r="AF49">
            <v>15265</v>
          </cell>
          <cell r="AG49">
            <v>15739</v>
          </cell>
          <cell r="AH49">
            <v>16387</v>
          </cell>
          <cell r="AI49">
            <v>17061</v>
          </cell>
          <cell r="AJ49">
            <v>17420</v>
          </cell>
          <cell r="AK49">
            <v>18219</v>
          </cell>
          <cell r="AL49">
            <v>18557</v>
          </cell>
          <cell r="AM49">
            <v>19069</v>
          </cell>
          <cell r="AN49">
            <v>19741</v>
          </cell>
          <cell r="AO49">
            <v>19783</v>
          </cell>
          <cell r="AP49">
            <v>19676</v>
          </cell>
          <cell r="AQ49">
            <v>19724</v>
          </cell>
          <cell r="AR49">
            <v>20159</v>
          </cell>
          <cell r="AS49">
            <v>20198</v>
          </cell>
          <cell r="AT49">
            <v>21036</v>
          </cell>
          <cell r="AU49">
            <v>21993</v>
          </cell>
          <cell r="AV49">
            <v>22912</v>
          </cell>
          <cell r="AW49">
            <v>23832</v>
          </cell>
          <cell r="AX49">
            <v>24303</v>
          </cell>
          <cell r="AY49">
            <v>24888</v>
          </cell>
          <cell r="AZ49">
            <v>25549</v>
          </cell>
          <cell r="BA49">
            <v>26299</v>
          </cell>
          <cell r="BB49">
            <v>27036</v>
          </cell>
          <cell r="BC49">
            <v>27915</v>
          </cell>
          <cell r="BD49">
            <v>28361</v>
          </cell>
          <cell r="BE49">
            <v>29656</v>
          </cell>
          <cell r="BF49">
            <v>31027</v>
          </cell>
          <cell r="BG49">
            <v>32285</v>
          </cell>
          <cell r="BH49">
            <v>33255</v>
          </cell>
          <cell r="BI49">
            <v>33360</v>
          </cell>
          <cell r="BJ49">
            <v>33756</v>
          </cell>
          <cell r="BK49">
            <v>34165</v>
          </cell>
          <cell r="BL49">
            <v>34462</v>
          </cell>
          <cell r="BM49">
            <v>35245</v>
          </cell>
          <cell r="BN49">
            <v>35632</v>
          </cell>
          <cell r="BO49">
            <v>36395</v>
          </cell>
          <cell r="BP49">
            <v>36070</v>
          </cell>
          <cell r="BQ49">
            <v>36502</v>
          </cell>
          <cell r="BR49">
            <v>36487</v>
          </cell>
          <cell r="BS49">
            <v>36856</v>
          </cell>
          <cell r="BT49">
            <v>36301</v>
          </cell>
          <cell r="BU49">
            <v>36322</v>
          </cell>
          <cell r="BV49">
            <v>34864</v>
          </cell>
          <cell r="BW49">
            <v>34889</v>
          </cell>
          <cell r="BX49">
            <v>34857</v>
          </cell>
          <cell r="BY49">
            <v>34934</v>
          </cell>
          <cell r="BZ49">
            <v>34987</v>
          </cell>
          <cell r="CA49">
            <v>35183</v>
          </cell>
          <cell r="CB49">
            <v>35082</v>
          </cell>
          <cell r="CC49">
            <v>35485</v>
          </cell>
          <cell r="CD49">
            <v>35717</v>
          </cell>
          <cell r="CE49">
            <v>36142</v>
          </cell>
          <cell r="CF49">
            <v>36497</v>
          </cell>
          <cell r="CG49">
            <v>36994</v>
          </cell>
        </row>
        <row r="50">
          <cell r="A50" t="str">
            <v>Республика Северная Осетия - Алания</v>
          </cell>
          <cell r="B50">
            <v>16513</v>
          </cell>
          <cell r="C50">
            <v>16681</v>
          </cell>
          <cell r="D50">
            <v>16910</v>
          </cell>
          <cell r="E50">
            <v>17162</v>
          </cell>
          <cell r="F50">
            <v>17305</v>
          </cell>
          <cell r="G50">
            <v>17505</v>
          </cell>
          <cell r="H50">
            <v>17635</v>
          </cell>
          <cell r="I50">
            <v>17859</v>
          </cell>
          <cell r="J50">
            <v>18142</v>
          </cell>
          <cell r="K50">
            <v>18292</v>
          </cell>
          <cell r="L50">
            <v>18506</v>
          </cell>
          <cell r="M50">
            <v>18784</v>
          </cell>
          <cell r="N50">
            <v>18957</v>
          </cell>
          <cell r="O50">
            <v>19129</v>
          </cell>
          <cell r="P50">
            <v>19299</v>
          </cell>
          <cell r="Q50">
            <v>19375</v>
          </cell>
          <cell r="R50">
            <v>19673</v>
          </cell>
          <cell r="S50">
            <v>19800</v>
          </cell>
          <cell r="T50">
            <v>20108</v>
          </cell>
          <cell r="U50">
            <v>20390</v>
          </cell>
          <cell r="V50">
            <v>20887</v>
          </cell>
          <cell r="W50">
            <v>21493</v>
          </cell>
          <cell r="X50">
            <v>21780</v>
          </cell>
          <cell r="Y50">
            <v>22083</v>
          </cell>
          <cell r="Z50">
            <v>22339</v>
          </cell>
          <cell r="AA50">
            <v>22862</v>
          </cell>
          <cell r="AB50">
            <v>23441</v>
          </cell>
          <cell r="AC50">
            <v>23975</v>
          </cell>
          <cell r="AD50">
            <v>24456</v>
          </cell>
          <cell r="AE50">
            <v>24998</v>
          </cell>
          <cell r="AF50">
            <v>25515</v>
          </cell>
          <cell r="AG50">
            <v>25905</v>
          </cell>
          <cell r="AH50">
            <v>26523</v>
          </cell>
          <cell r="AI50">
            <v>27332</v>
          </cell>
          <cell r="AJ50">
            <v>27671</v>
          </cell>
          <cell r="AK50">
            <v>28473</v>
          </cell>
          <cell r="AL50">
            <v>29113</v>
          </cell>
          <cell r="AM50">
            <v>29861</v>
          </cell>
          <cell r="AN50">
            <v>30674</v>
          </cell>
          <cell r="AO50">
            <v>30676</v>
          </cell>
          <cell r="AP50">
            <v>30636</v>
          </cell>
          <cell r="AQ50">
            <v>30680</v>
          </cell>
          <cell r="AR50">
            <v>31097</v>
          </cell>
          <cell r="AS50">
            <v>31264</v>
          </cell>
          <cell r="AT50">
            <v>32172</v>
          </cell>
          <cell r="AU50">
            <v>33100</v>
          </cell>
          <cell r="AV50">
            <v>34130</v>
          </cell>
          <cell r="AW50">
            <v>35575</v>
          </cell>
          <cell r="AX50">
            <v>36082</v>
          </cell>
          <cell r="AY50">
            <v>37247</v>
          </cell>
          <cell r="AZ50">
            <v>38452</v>
          </cell>
          <cell r="BA50">
            <v>39767</v>
          </cell>
          <cell r="BB50">
            <v>41178</v>
          </cell>
          <cell r="BC50">
            <v>42924</v>
          </cell>
          <cell r="BD50">
            <v>43356</v>
          </cell>
          <cell r="BE50">
            <v>45700</v>
          </cell>
          <cell r="BF50">
            <v>48226</v>
          </cell>
          <cell r="BG50">
            <v>50570</v>
          </cell>
          <cell r="BH50">
            <v>52402</v>
          </cell>
          <cell r="BI50">
            <v>53516</v>
          </cell>
          <cell r="BJ50">
            <v>54076</v>
          </cell>
          <cell r="BK50">
            <v>54789</v>
          </cell>
          <cell r="BL50">
            <v>55517</v>
          </cell>
          <cell r="BM50">
            <v>56205</v>
          </cell>
          <cell r="BN50">
            <v>57027</v>
          </cell>
          <cell r="BO50">
            <v>58554</v>
          </cell>
          <cell r="BP50">
            <v>58042</v>
          </cell>
          <cell r="BQ50">
            <v>58451</v>
          </cell>
          <cell r="BR50">
            <v>58498</v>
          </cell>
          <cell r="BS50">
            <v>59109</v>
          </cell>
          <cell r="BT50">
            <v>58085</v>
          </cell>
          <cell r="BU50">
            <v>58197</v>
          </cell>
          <cell r="BV50">
            <v>55955</v>
          </cell>
          <cell r="BW50">
            <v>56212</v>
          </cell>
          <cell r="BX50">
            <v>56459</v>
          </cell>
          <cell r="BY50">
            <v>56725</v>
          </cell>
          <cell r="BZ50">
            <v>57046</v>
          </cell>
          <cell r="CA50">
            <v>57080</v>
          </cell>
          <cell r="CB50">
            <v>56606</v>
          </cell>
          <cell r="CC50">
            <v>57211</v>
          </cell>
          <cell r="CD50">
            <v>57593</v>
          </cell>
          <cell r="CE50">
            <v>58186</v>
          </cell>
          <cell r="CF50">
            <v>58865</v>
          </cell>
          <cell r="CG50">
            <v>59911</v>
          </cell>
        </row>
        <row r="51">
          <cell r="A51" t="str">
            <v>Чеченская Республика</v>
          </cell>
          <cell r="B51">
            <v>4153</v>
          </cell>
          <cell r="C51">
            <v>4256</v>
          </cell>
          <cell r="D51">
            <v>4381</v>
          </cell>
          <cell r="E51">
            <v>4463</v>
          </cell>
          <cell r="F51">
            <v>4567</v>
          </cell>
          <cell r="G51">
            <v>4648</v>
          </cell>
          <cell r="H51">
            <v>4814</v>
          </cell>
          <cell r="I51">
            <v>4995</v>
          </cell>
          <cell r="J51">
            <v>5187</v>
          </cell>
          <cell r="K51">
            <v>5388</v>
          </cell>
          <cell r="L51">
            <v>5568</v>
          </cell>
          <cell r="M51">
            <v>5748</v>
          </cell>
          <cell r="N51">
            <v>5798</v>
          </cell>
          <cell r="O51">
            <v>5936</v>
          </cell>
          <cell r="P51">
            <v>6103</v>
          </cell>
          <cell r="Q51">
            <v>6219</v>
          </cell>
          <cell r="R51">
            <v>6508</v>
          </cell>
          <cell r="S51">
            <v>6675</v>
          </cell>
          <cell r="T51">
            <v>6796</v>
          </cell>
          <cell r="U51">
            <v>6832</v>
          </cell>
          <cell r="V51">
            <v>7211</v>
          </cell>
          <cell r="W51">
            <v>7747</v>
          </cell>
          <cell r="X51">
            <v>8082</v>
          </cell>
          <cell r="Y51">
            <v>8879</v>
          </cell>
          <cell r="Z51">
            <v>9060</v>
          </cell>
          <cell r="AA51">
            <v>9350</v>
          </cell>
          <cell r="AB51">
            <v>9827</v>
          </cell>
          <cell r="AC51">
            <v>10446</v>
          </cell>
          <cell r="AD51">
            <v>10917</v>
          </cell>
          <cell r="AE51">
            <v>11482</v>
          </cell>
          <cell r="AF51">
            <v>12018</v>
          </cell>
          <cell r="AG51">
            <v>12659</v>
          </cell>
          <cell r="AH51">
            <v>13175</v>
          </cell>
          <cell r="AI51">
            <v>13786</v>
          </cell>
          <cell r="AJ51">
            <v>13624</v>
          </cell>
          <cell r="AK51">
            <v>13846</v>
          </cell>
          <cell r="AL51">
            <v>14135</v>
          </cell>
          <cell r="AM51">
            <v>15066</v>
          </cell>
          <cell r="AN51">
            <v>15624</v>
          </cell>
          <cell r="AO51">
            <v>15991</v>
          </cell>
          <cell r="AP51">
            <v>15928</v>
          </cell>
          <cell r="AQ51">
            <v>16399</v>
          </cell>
          <cell r="AR51">
            <v>16825</v>
          </cell>
          <cell r="AS51">
            <v>17275</v>
          </cell>
          <cell r="AT51">
            <v>18295</v>
          </cell>
          <cell r="AU51">
            <v>19100</v>
          </cell>
          <cell r="AV51">
            <v>20078</v>
          </cell>
          <cell r="AW51">
            <v>21330</v>
          </cell>
          <cell r="AX51">
            <v>21730</v>
          </cell>
          <cell r="AY51">
            <v>22442</v>
          </cell>
          <cell r="AZ51">
            <v>23510</v>
          </cell>
          <cell r="BA51">
            <v>24683</v>
          </cell>
          <cell r="BB51">
            <v>25557</v>
          </cell>
          <cell r="BC51">
            <v>26414</v>
          </cell>
          <cell r="BD51">
            <v>27631</v>
          </cell>
          <cell r="BE51">
            <v>28997</v>
          </cell>
          <cell r="BF51">
            <v>30399</v>
          </cell>
          <cell r="BG51">
            <v>31787</v>
          </cell>
          <cell r="BH51">
            <v>32935</v>
          </cell>
          <cell r="BI51">
            <v>33761</v>
          </cell>
          <cell r="BJ51">
            <v>34082</v>
          </cell>
          <cell r="BK51">
            <v>34153</v>
          </cell>
          <cell r="BL51">
            <v>34401</v>
          </cell>
          <cell r="BM51">
            <v>35422</v>
          </cell>
          <cell r="BN51">
            <v>35767</v>
          </cell>
          <cell r="BO51">
            <v>36315</v>
          </cell>
          <cell r="BP51">
            <v>36348</v>
          </cell>
          <cell r="BQ51">
            <v>36609</v>
          </cell>
          <cell r="BR51">
            <v>36643</v>
          </cell>
          <cell r="BS51">
            <v>36614</v>
          </cell>
          <cell r="BT51">
            <v>36439</v>
          </cell>
          <cell r="BU51">
            <v>36515</v>
          </cell>
          <cell r="BV51">
            <v>36065</v>
          </cell>
          <cell r="BW51">
            <v>35967</v>
          </cell>
          <cell r="BX51">
            <v>35928</v>
          </cell>
          <cell r="BY51">
            <v>35915</v>
          </cell>
          <cell r="BZ51">
            <v>35905</v>
          </cell>
          <cell r="CA51">
            <v>35996</v>
          </cell>
          <cell r="CB51">
            <v>36200</v>
          </cell>
          <cell r="CC51">
            <v>36262</v>
          </cell>
          <cell r="CD51">
            <v>36413</v>
          </cell>
          <cell r="CE51">
            <v>36653</v>
          </cell>
          <cell r="CF51">
            <v>36914</v>
          </cell>
          <cell r="CG51">
            <v>37064</v>
          </cell>
        </row>
        <row r="52">
          <cell r="A52" t="str">
            <v>Ставропольский край</v>
          </cell>
          <cell r="B52">
            <v>79297</v>
          </cell>
          <cell r="C52">
            <v>80577</v>
          </cell>
          <cell r="D52">
            <v>81703</v>
          </cell>
          <cell r="E52">
            <v>82955</v>
          </cell>
          <cell r="F52">
            <v>83775</v>
          </cell>
          <cell r="G52">
            <v>84534</v>
          </cell>
          <cell r="H52">
            <v>84728</v>
          </cell>
          <cell r="I52">
            <v>85851</v>
          </cell>
          <cell r="J52">
            <v>87229</v>
          </cell>
          <cell r="K52">
            <v>88034</v>
          </cell>
          <cell r="L52">
            <v>89210</v>
          </cell>
          <cell r="M52">
            <v>90431</v>
          </cell>
          <cell r="N52">
            <v>90778</v>
          </cell>
          <cell r="O52">
            <v>91645</v>
          </cell>
          <cell r="P52">
            <v>92383</v>
          </cell>
          <cell r="Q52">
            <v>93118</v>
          </cell>
          <cell r="R52">
            <v>93890</v>
          </cell>
          <cell r="S52">
            <v>95101</v>
          </cell>
          <cell r="T52">
            <v>97047</v>
          </cell>
          <cell r="U52">
            <v>99291</v>
          </cell>
          <cell r="V52">
            <v>102255</v>
          </cell>
          <cell r="W52">
            <v>105177</v>
          </cell>
          <cell r="X52">
            <v>105722</v>
          </cell>
          <cell r="Y52">
            <v>107222</v>
          </cell>
          <cell r="Z52">
            <v>108082</v>
          </cell>
          <cell r="AA52">
            <v>109807</v>
          </cell>
          <cell r="AB52">
            <v>111901</v>
          </cell>
          <cell r="AC52">
            <v>114618</v>
          </cell>
          <cell r="AD52">
            <v>116790</v>
          </cell>
          <cell r="AE52">
            <v>119972</v>
          </cell>
          <cell r="AF52">
            <v>122561</v>
          </cell>
          <cell r="AG52">
            <v>125441</v>
          </cell>
          <cell r="AH52">
            <v>128726</v>
          </cell>
          <cell r="AI52">
            <v>131926</v>
          </cell>
          <cell r="AJ52">
            <v>133358</v>
          </cell>
          <cell r="AK52">
            <v>137823</v>
          </cell>
          <cell r="AL52">
            <v>139613</v>
          </cell>
          <cell r="AM52">
            <v>142858</v>
          </cell>
          <cell r="AN52">
            <v>146285</v>
          </cell>
          <cell r="AO52">
            <v>145721</v>
          </cell>
          <cell r="AP52">
            <v>145406</v>
          </cell>
          <cell r="AQ52">
            <v>145895</v>
          </cell>
          <cell r="AR52">
            <v>147679</v>
          </cell>
          <cell r="AS52">
            <v>149021</v>
          </cell>
          <cell r="AT52">
            <v>152927</v>
          </cell>
          <cell r="AU52">
            <v>156748</v>
          </cell>
          <cell r="AV52">
            <v>160408</v>
          </cell>
          <cell r="AW52">
            <v>165966</v>
          </cell>
          <cell r="AX52">
            <v>167503</v>
          </cell>
          <cell r="AY52">
            <v>170899</v>
          </cell>
          <cell r="AZ52">
            <v>175033</v>
          </cell>
          <cell r="BA52">
            <v>179625</v>
          </cell>
          <cell r="BB52">
            <v>184542</v>
          </cell>
          <cell r="BC52">
            <v>190752</v>
          </cell>
          <cell r="BD52">
            <v>194140</v>
          </cell>
          <cell r="BE52">
            <v>202582</v>
          </cell>
          <cell r="BF52">
            <v>213544</v>
          </cell>
          <cell r="BG52">
            <v>222081</v>
          </cell>
          <cell r="BH52">
            <v>228407</v>
          </cell>
          <cell r="BI52">
            <v>233870</v>
          </cell>
          <cell r="BJ52">
            <v>236073</v>
          </cell>
          <cell r="BK52">
            <v>238011</v>
          </cell>
          <cell r="BL52">
            <v>240904</v>
          </cell>
          <cell r="BM52">
            <v>244512</v>
          </cell>
          <cell r="BN52">
            <v>248521</v>
          </cell>
          <cell r="BO52">
            <v>257654</v>
          </cell>
          <cell r="BP52">
            <v>256593</v>
          </cell>
          <cell r="BQ52">
            <v>258080</v>
          </cell>
          <cell r="BR52">
            <v>258692</v>
          </cell>
          <cell r="BS52">
            <v>259819</v>
          </cell>
          <cell r="BT52">
            <v>258966</v>
          </cell>
          <cell r="BU52">
            <v>259685</v>
          </cell>
          <cell r="BV52">
            <v>254912</v>
          </cell>
          <cell r="BW52">
            <v>255699</v>
          </cell>
          <cell r="BX52">
            <v>256563</v>
          </cell>
          <cell r="BY52">
            <v>258119</v>
          </cell>
          <cell r="BZ52">
            <v>259685</v>
          </cell>
          <cell r="CA52">
            <v>260889</v>
          </cell>
          <cell r="CB52">
            <v>259796</v>
          </cell>
          <cell r="CC52">
            <v>262859</v>
          </cell>
          <cell r="CD52">
            <v>265887</v>
          </cell>
          <cell r="CE52">
            <v>270300</v>
          </cell>
          <cell r="CF52">
            <v>274601</v>
          </cell>
          <cell r="CG52">
            <v>281055</v>
          </cell>
        </row>
        <row r="53">
          <cell r="A53" t="str">
            <v>ПРИВОЛЖСКИЙ ФЕДЕРАЛЬНЫЙ ОКРУГ</v>
          </cell>
          <cell r="B53">
            <v>1260112</v>
          </cell>
          <cell r="C53">
            <v>1279812</v>
          </cell>
          <cell r="D53">
            <v>1298056</v>
          </cell>
          <cell r="E53">
            <v>1317973</v>
          </cell>
          <cell r="F53">
            <v>1330792</v>
          </cell>
          <cell r="G53">
            <v>1342071</v>
          </cell>
          <cell r="H53">
            <v>1337211</v>
          </cell>
          <cell r="I53">
            <v>1353138</v>
          </cell>
          <cell r="J53">
            <v>1374042</v>
          </cell>
          <cell r="K53">
            <v>1378142</v>
          </cell>
          <cell r="L53">
            <v>1401490</v>
          </cell>
          <cell r="M53">
            <v>1419131</v>
          </cell>
          <cell r="N53">
            <v>1426435</v>
          </cell>
          <cell r="O53">
            <v>1443858</v>
          </cell>
          <cell r="P53">
            <v>1464273</v>
          </cell>
          <cell r="Q53">
            <v>1477836</v>
          </cell>
          <cell r="R53">
            <v>1489709</v>
          </cell>
          <cell r="S53">
            <v>1508737</v>
          </cell>
          <cell r="T53">
            <v>1538769</v>
          </cell>
          <cell r="U53">
            <v>1574009</v>
          </cell>
          <cell r="V53">
            <v>1621901</v>
          </cell>
          <cell r="W53">
            <v>1672796</v>
          </cell>
          <cell r="X53">
            <v>1671227</v>
          </cell>
          <cell r="Y53">
            <v>1697484</v>
          </cell>
          <cell r="Z53">
            <v>1709126</v>
          </cell>
          <cell r="AA53">
            <v>1737845</v>
          </cell>
          <cell r="AB53">
            <v>1776707</v>
          </cell>
          <cell r="AC53">
            <v>1822074</v>
          </cell>
          <cell r="AD53">
            <v>1854569</v>
          </cell>
          <cell r="AE53">
            <v>1903070</v>
          </cell>
          <cell r="AF53">
            <v>1938355</v>
          </cell>
          <cell r="AG53">
            <v>1972001</v>
          </cell>
          <cell r="AH53">
            <v>2011037</v>
          </cell>
          <cell r="AI53">
            <v>2049284</v>
          </cell>
          <cell r="AJ53">
            <v>2052486</v>
          </cell>
          <cell r="AK53">
            <v>2091377</v>
          </cell>
          <cell r="AL53">
            <v>2113859</v>
          </cell>
          <cell r="AM53">
            <v>2158162</v>
          </cell>
          <cell r="AN53">
            <v>2209904</v>
          </cell>
          <cell r="AO53">
            <v>2203315</v>
          </cell>
          <cell r="AP53">
            <v>2193965</v>
          </cell>
          <cell r="AQ53">
            <v>2201515</v>
          </cell>
          <cell r="AR53">
            <v>2225992</v>
          </cell>
          <cell r="AS53">
            <v>2236693</v>
          </cell>
          <cell r="AT53">
            <v>2287428</v>
          </cell>
          <cell r="AU53">
            <v>2331126</v>
          </cell>
          <cell r="AV53">
            <v>2367792</v>
          </cell>
          <cell r="AW53">
            <v>2426988</v>
          </cell>
          <cell r="AX53">
            <v>2441978</v>
          </cell>
          <cell r="AY53">
            <v>2479171</v>
          </cell>
          <cell r="AZ53">
            <v>2533398</v>
          </cell>
          <cell r="BA53">
            <v>2590406</v>
          </cell>
          <cell r="BB53">
            <v>2652567</v>
          </cell>
          <cell r="BC53">
            <v>2723075</v>
          </cell>
          <cell r="BD53">
            <v>2763919</v>
          </cell>
          <cell r="BE53">
            <v>2879330</v>
          </cell>
          <cell r="BF53">
            <v>3014144</v>
          </cell>
          <cell r="BG53">
            <v>3112425</v>
          </cell>
          <cell r="BH53">
            <v>3179305</v>
          </cell>
          <cell r="BI53">
            <v>3227011</v>
          </cell>
          <cell r="BJ53">
            <v>3247863</v>
          </cell>
          <cell r="BK53">
            <v>3260399</v>
          </cell>
          <cell r="BL53">
            <v>3301235</v>
          </cell>
          <cell r="BM53">
            <v>3330838</v>
          </cell>
          <cell r="BN53">
            <v>3366255</v>
          </cell>
          <cell r="BO53">
            <v>3473626</v>
          </cell>
          <cell r="BP53">
            <v>3463419</v>
          </cell>
          <cell r="BQ53">
            <v>3478777</v>
          </cell>
          <cell r="BR53">
            <v>3472828</v>
          </cell>
          <cell r="BS53">
            <v>3479334</v>
          </cell>
          <cell r="BT53">
            <v>3459055</v>
          </cell>
          <cell r="BU53">
            <v>3472286</v>
          </cell>
          <cell r="BV53">
            <v>3414638</v>
          </cell>
          <cell r="BW53">
            <v>3420517</v>
          </cell>
          <cell r="BX53">
            <v>3429418</v>
          </cell>
          <cell r="BY53">
            <v>3448123</v>
          </cell>
          <cell r="BZ53">
            <v>3468217</v>
          </cell>
          <cell r="CA53">
            <v>3475942</v>
          </cell>
          <cell r="CB53">
            <v>3457654</v>
          </cell>
          <cell r="CC53">
            <v>3501754</v>
          </cell>
          <cell r="CD53">
            <v>3538926</v>
          </cell>
          <cell r="CE53">
            <v>3596956</v>
          </cell>
          <cell r="CF53">
            <v>3649262</v>
          </cell>
          <cell r="CG53">
            <v>3726262</v>
          </cell>
        </row>
        <row r="54">
          <cell r="A54" t="str">
            <v>Республика Башкортостан</v>
          </cell>
          <cell r="B54">
            <v>187065</v>
          </cell>
          <cell r="C54">
            <v>190793</v>
          </cell>
          <cell r="D54">
            <v>193482</v>
          </cell>
          <cell r="E54">
            <v>197173</v>
          </cell>
          <cell r="F54">
            <v>199487</v>
          </cell>
          <cell r="G54">
            <v>201745</v>
          </cell>
          <cell r="H54">
            <v>201895</v>
          </cell>
          <cell r="I54">
            <v>204530</v>
          </cell>
          <cell r="J54">
            <v>208519</v>
          </cell>
          <cell r="K54">
            <v>210460</v>
          </cell>
          <cell r="L54">
            <v>214627</v>
          </cell>
          <cell r="M54">
            <v>217478</v>
          </cell>
          <cell r="N54">
            <v>219011</v>
          </cell>
          <cell r="O54">
            <v>221907</v>
          </cell>
          <cell r="P54">
            <v>225467</v>
          </cell>
          <cell r="Q54">
            <v>227752</v>
          </cell>
          <cell r="R54">
            <v>229629</v>
          </cell>
          <cell r="S54">
            <v>232952</v>
          </cell>
          <cell r="T54">
            <v>237823</v>
          </cell>
          <cell r="U54">
            <v>243207</v>
          </cell>
          <cell r="V54">
            <v>251268</v>
          </cell>
          <cell r="W54">
            <v>258637</v>
          </cell>
          <cell r="X54">
            <v>258460</v>
          </cell>
          <cell r="Y54">
            <v>261861</v>
          </cell>
          <cell r="Z54">
            <v>264110</v>
          </cell>
          <cell r="AA54">
            <v>268973</v>
          </cell>
          <cell r="AB54">
            <v>275272</v>
          </cell>
          <cell r="AC54">
            <v>282895</v>
          </cell>
          <cell r="AD54">
            <v>288119</v>
          </cell>
          <cell r="AE54">
            <v>295988</v>
          </cell>
          <cell r="AF54">
            <v>301910</v>
          </cell>
          <cell r="AG54">
            <v>307214</v>
          </cell>
          <cell r="AH54">
            <v>313892</v>
          </cell>
          <cell r="AI54">
            <v>319418</v>
          </cell>
          <cell r="AJ54">
            <v>321324</v>
          </cell>
          <cell r="AK54">
            <v>327701</v>
          </cell>
          <cell r="AL54">
            <v>331302</v>
          </cell>
          <cell r="AM54">
            <v>338244</v>
          </cell>
          <cell r="AN54">
            <v>348189</v>
          </cell>
          <cell r="AO54">
            <v>347378</v>
          </cell>
          <cell r="AP54">
            <v>346272</v>
          </cell>
          <cell r="AQ54">
            <v>348048</v>
          </cell>
          <cell r="AR54">
            <v>352060</v>
          </cell>
          <cell r="AS54">
            <v>354779</v>
          </cell>
          <cell r="AT54">
            <v>364103</v>
          </cell>
          <cell r="AU54">
            <v>371301</v>
          </cell>
          <cell r="AV54">
            <v>378991</v>
          </cell>
          <cell r="AW54">
            <v>389898</v>
          </cell>
          <cell r="AX54">
            <v>393527</v>
          </cell>
          <cell r="AY54">
            <v>400792</v>
          </cell>
          <cell r="AZ54">
            <v>411247</v>
          </cell>
          <cell r="BA54">
            <v>421945</v>
          </cell>
          <cell r="BB54">
            <v>433647</v>
          </cell>
          <cell r="BC54">
            <v>446449</v>
          </cell>
          <cell r="BD54">
            <v>454234</v>
          </cell>
          <cell r="BE54">
            <v>476687</v>
          </cell>
          <cell r="BF54">
            <v>501703</v>
          </cell>
          <cell r="BG54">
            <v>520594</v>
          </cell>
          <cell r="BH54">
            <v>535177</v>
          </cell>
          <cell r="BI54">
            <v>544706</v>
          </cell>
          <cell r="BJ54">
            <v>549741</v>
          </cell>
          <cell r="BK54">
            <v>552937</v>
          </cell>
          <cell r="BL54">
            <v>560331</v>
          </cell>
          <cell r="BM54">
            <v>567279</v>
          </cell>
          <cell r="BN54">
            <v>574220</v>
          </cell>
          <cell r="BO54">
            <v>598125</v>
          </cell>
          <cell r="BP54">
            <v>597034</v>
          </cell>
          <cell r="BQ54">
            <v>601704</v>
          </cell>
          <cell r="BR54">
            <v>601143</v>
          </cell>
          <cell r="BS54">
            <v>601609</v>
          </cell>
          <cell r="BT54">
            <v>599385</v>
          </cell>
          <cell r="BU54">
            <v>603197</v>
          </cell>
          <cell r="BV54">
            <v>592737</v>
          </cell>
          <cell r="BW54">
            <v>593490</v>
          </cell>
          <cell r="BX54">
            <v>594883</v>
          </cell>
          <cell r="BY54">
            <v>598095</v>
          </cell>
          <cell r="BZ54">
            <v>601625</v>
          </cell>
          <cell r="CA54">
            <v>604001</v>
          </cell>
          <cell r="CB54">
            <v>600069</v>
          </cell>
          <cell r="CC54">
            <v>608281</v>
          </cell>
          <cell r="CD54">
            <v>615260</v>
          </cell>
          <cell r="CE54">
            <v>624990</v>
          </cell>
          <cell r="CF54">
            <v>633954</v>
          </cell>
          <cell r="CG54">
            <v>646473</v>
          </cell>
        </row>
        <row r="55">
          <cell r="A55" t="str">
            <v>Республика Марий Эл</v>
          </cell>
          <cell r="B55">
            <v>27662</v>
          </cell>
          <cell r="C55">
            <v>27984</v>
          </cell>
          <cell r="D55">
            <v>28278</v>
          </cell>
          <cell r="E55">
            <v>28663</v>
          </cell>
          <cell r="F55">
            <v>28859</v>
          </cell>
          <cell r="G55">
            <v>29048</v>
          </cell>
          <cell r="H55">
            <v>28806</v>
          </cell>
          <cell r="I55">
            <v>29146</v>
          </cell>
          <cell r="J55">
            <v>29504</v>
          </cell>
          <cell r="K55">
            <v>29429</v>
          </cell>
          <cell r="L55">
            <v>29819</v>
          </cell>
          <cell r="M55">
            <v>30135</v>
          </cell>
          <cell r="N55">
            <v>30065</v>
          </cell>
          <cell r="O55">
            <v>30343</v>
          </cell>
          <cell r="P55">
            <v>30669</v>
          </cell>
          <cell r="Q55">
            <v>31009</v>
          </cell>
          <cell r="R55">
            <v>31204</v>
          </cell>
          <cell r="S55">
            <v>31406</v>
          </cell>
          <cell r="T55">
            <v>31813</v>
          </cell>
          <cell r="U55">
            <v>32253</v>
          </cell>
          <cell r="V55">
            <v>33213</v>
          </cell>
          <cell r="W55">
            <v>34092</v>
          </cell>
          <cell r="X55">
            <v>34083</v>
          </cell>
          <cell r="Y55">
            <v>34223</v>
          </cell>
          <cell r="Z55">
            <v>34393</v>
          </cell>
          <cell r="AA55">
            <v>34812</v>
          </cell>
          <cell r="AB55">
            <v>35490</v>
          </cell>
          <cell r="AC55">
            <v>36198</v>
          </cell>
          <cell r="AD55">
            <v>36570</v>
          </cell>
          <cell r="AE55">
            <v>37316</v>
          </cell>
          <cell r="AF55">
            <v>37926</v>
          </cell>
          <cell r="AG55">
            <v>38640</v>
          </cell>
          <cell r="AH55">
            <v>39269</v>
          </cell>
          <cell r="AI55">
            <v>39974</v>
          </cell>
          <cell r="AJ55">
            <v>39367</v>
          </cell>
          <cell r="AK55">
            <v>40300</v>
          </cell>
          <cell r="AL55">
            <v>40603</v>
          </cell>
          <cell r="AM55">
            <v>41355</v>
          </cell>
          <cell r="AN55">
            <v>42227</v>
          </cell>
          <cell r="AO55">
            <v>41940</v>
          </cell>
          <cell r="AP55">
            <v>41689</v>
          </cell>
          <cell r="AQ55">
            <v>41792</v>
          </cell>
          <cell r="AR55">
            <v>42234</v>
          </cell>
          <cell r="AS55">
            <v>42044</v>
          </cell>
          <cell r="AT55">
            <v>42780</v>
          </cell>
          <cell r="AU55">
            <v>43606</v>
          </cell>
          <cell r="AV55">
            <v>44143</v>
          </cell>
          <cell r="AW55">
            <v>45198</v>
          </cell>
          <cell r="AX55">
            <v>45379</v>
          </cell>
          <cell r="AY55">
            <v>46078</v>
          </cell>
          <cell r="AZ55">
            <v>47087</v>
          </cell>
          <cell r="BA55">
            <v>48310</v>
          </cell>
          <cell r="BB55">
            <v>49261</v>
          </cell>
          <cell r="BC55">
            <v>50571</v>
          </cell>
          <cell r="BD55">
            <v>51030</v>
          </cell>
          <cell r="BE55">
            <v>53141</v>
          </cell>
          <cell r="BF55">
            <v>55302</v>
          </cell>
          <cell r="BG55">
            <v>57153</v>
          </cell>
          <cell r="BH55">
            <v>58053</v>
          </cell>
          <cell r="BI55">
            <v>58824</v>
          </cell>
          <cell r="BJ55">
            <v>59159</v>
          </cell>
          <cell r="BK55">
            <v>59245</v>
          </cell>
          <cell r="BL55">
            <v>59856</v>
          </cell>
          <cell r="BM55">
            <v>60447</v>
          </cell>
          <cell r="BN55">
            <v>61044</v>
          </cell>
          <cell r="BO55">
            <v>62856</v>
          </cell>
          <cell r="BP55">
            <v>62154</v>
          </cell>
          <cell r="BQ55">
            <v>62406</v>
          </cell>
          <cell r="BR55">
            <v>62073</v>
          </cell>
          <cell r="BS55">
            <v>62358</v>
          </cell>
          <cell r="BT55">
            <v>61802</v>
          </cell>
          <cell r="BU55">
            <v>62061</v>
          </cell>
          <cell r="BV55">
            <v>59453</v>
          </cell>
          <cell r="BW55">
            <v>59568</v>
          </cell>
          <cell r="BX55">
            <v>59894</v>
          </cell>
          <cell r="BY55">
            <v>60584</v>
          </cell>
          <cell r="BZ55">
            <v>61131</v>
          </cell>
          <cell r="CA55">
            <v>61435</v>
          </cell>
          <cell r="CB55">
            <v>60969</v>
          </cell>
          <cell r="CC55">
            <v>61900</v>
          </cell>
          <cell r="CD55">
            <v>62747</v>
          </cell>
          <cell r="CE55">
            <v>63986</v>
          </cell>
          <cell r="CF55">
            <v>65608</v>
          </cell>
          <cell r="CG55">
            <v>67402</v>
          </cell>
        </row>
        <row r="56">
          <cell r="A56" t="str">
            <v>Республика Мордовия</v>
          </cell>
          <cell r="B56">
            <v>30849</v>
          </cell>
          <cell r="C56">
            <v>31355</v>
          </cell>
          <cell r="D56">
            <v>31798</v>
          </cell>
          <cell r="E56">
            <v>32317</v>
          </cell>
          <cell r="F56">
            <v>32505</v>
          </cell>
          <cell r="G56">
            <v>32871</v>
          </cell>
          <cell r="H56">
            <v>32884</v>
          </cell>
          <cell r="I56">
            <v>33064</v>
          </cell>
          <cell r="J56">
            <v>33368</v>
          </cell>
          <cell r="K56">
            <v>33641</v>
          </cell>
          <cell r="L56">
            <v>34060</v>
          </cell>
          <cell r="M56">
            <v>34262</v>
          </cell>
          <cell r="N56">
            <v>34201</v>
          </cell>
          <cell r="O56">
            <v>34440</v>
          </cell>
          <cell r="P56">
            <v>34790</v>
          </cell>
          <cell r="Q56">
            <v>34956</v>
          </cell>
          <cell r="R56">
            <v>35078</v>
          </cell>
          <cell r="S56">
            <v>35315</v>
          </cell>
          <cell r="T56">
            <v>35788</v>
          </cell>
          <cell r="U56">
            <v>36560</v>
          </cell>
          <cell r="V56">
            <v>37546</v>
          </cell>
          <cell r="W56">
            <v>38737</v>
          </cell>
          <cell r="X56">
            <v>38956</v>
          </cell>
          <cell r="Y56">
            <v>39532</v>
          </cell>
          <cell r="Z56">
            <v>39790</v>
          </cell>
          <cell r="AA56">
            <v>40573</v>
          </cell>
          <cell r="AB56">
            <v>41129</v>
          </cell>
          <cell r="AC56">
            <v>41749</v>
          </cell>
          <cell r="AD56">
            <v>42012</v>
          </cell>
          <cell r="AE56">
            <v>42856</v>
          </cell>
          <cell r="AF56">
            <v>42867</v>
          </cell>
          <cell r="AG56">
            <v>43536</v>
          </cell>
          <cell r="AH56">
            <v>44308</v>
          </cell>
          <cell r="AI56">
            <v>45262</v>
          </cell>
          <cell r="AJ56">
            <v>45463</v>
          </cell>
          <cell r="AK56">
            <v>46539</v>
          </cell>
          <cell r="AL56">
            <v>47065</v>
          </cell>
          <cell r="AM56">
            <v>48018</v>
          </cell>
          <cell r="AN56">
            <v>48866</v>
          </cell>
          <cell r="AO56">
            <v>48484</v>
          </cell>
          <cell r="AP56">
            <v>48401</v>
          </cell>
          <cell r="AQ56">
            <v>48494</v>
          </cell>
          <cell r="AR56">
            <v>49141</v>
          </cell>
          <cell r="AS56">
            <v>49014</v>
          </cell>
          <cell r="AT56">
            <v>49835</v>
          </cell>
          <cell r="AU56">
            <v>50471</v>
          </cell>
          <cell r="AV56">
            <v>51307</v>
          </cell>
          <cell r="AW56">
            <v>52495</v>
          </cell>
          <cell r="AX56">
            <v>52829</v>
          </cell>
          <cell r="AY56">
            <v>53474</v>
          </cell>
          <cell r="AZ56">
            <v>54522</v>
          </cell>
          <cell r="BA56">
            <v>55460</v>
          </cell>
          <cell r="BB56">
            <v>56626</v>
          </cell>
          <cell r="BC56">
            <v>58124</v>
          </cell>
          <cell r="BD56">
            <v>58799</v>
          </cell>
          <cell r="BE56">
            <v>60878</v>
          </cell>
          <cell r="BF56">
            <v>63705</v>
          </cell>
          <cell r="BG56">
            <v>65362</v>
          </cell>
          <cell r="BH56">
            <v>66285</v>
          </cell>
          <cell r="BI56">
            <v>67174</v>
          </cell>
          <cell r="BJ56">
            <v>67509</v>
          </cell>
          <cell r="BK56">
            <v>67465</v>
          </cell>
          <cell r="BL56">
            <v>68136</v>
          </cell>
          <cell r="BM56">
            <v>68530</v>
          </cell>
          <cell r="BN56">
            <v>69210</v>
          </cell>
          <cell r="BO56">
            <v>71160</v>
          </cell>
          <cell r="BP56">
            <v>70594</v>
          </cell>
          <cell r="BQ56">
            <v>70760</v>
          </cell>
          <cell r="BR56">
            <v>70692</v>
          </cell>
          <cell r="BS56">
            <v>71187</v>
          </cell>
          <cell r="BT56">
            <v>69707</v>
          </cell>
          <cell r="BU56">
            <v>69805</v>
          </cell>
          <cell r="BV56">
            <v>66223</v>
          </cell>
          <cell r="BW56">
            <v>66498</v>
          </cell>
          <cell r="BX56">
            <v>66739</v>
          </cell>
          <cell r="BY56">
            <v>66867</v>
          </cell>
          <cell r="BZ56">
            <v>67268</v>
          </cell>
          <cell r="CA56">
            <v>67705</v>
          </cell>
          <cell r="CB56">
            <v>67128</v>
          </cell>
          <cell r="CC56">
            <v>68333</v>
          </cell>
          <cell r="CD56">
            <v>68955</v>
          </cell>
          <cell r="CE56">
            <v>70225</v>
          </cell>
          <cell r="CF56">
            <v>71578</v>
          </cell>
          <cell r="CG56">
            <v>72871</v>
          </cell>
        </row>
        <row r="57">
          <cell r="A57" t="str">
            <v>Республика Татарстан (Татарстан)</v>
          </cell>
          <cell r="B57">
            <v>185923</v>
          </cell>
          <cell r="C57">
            <v>189543</v>
          </cell>
          <cell r="D57">
            <v>193100</v>
          </cell>
          <cell r="E57">
            <v>196896</v>
          </cell>
          <cell r="F57">
            <v>199611</v>
          </cell>
          <cell r="G57">
            <v>201599</v>
          </cell>
          <cell r="H57">
            <v>200436</v>
          </cell>
          <cell r="I57">
            <v>203434</v>
          </cell>
          <cell r="J57">
            <v>206923</v>
          </cell>
          <cell r="K57">
            <v>208434</v>
          </cell>
          <cell r="L57">
            <v>212699</v>
          </cell>
          <cell r="M57">
            <v>216904</v>
          </cell>
          <cell r="N57">
            <v>218431</v>
          </cell>
          <cell r="O57">
            <v>222620</v>
          </cell>
          <cell r="P57">
            <v>227228</v>
          </cell>
          <cell r="Q57">
            <v>230469</v>
          </cell>
          <cell r="R57">
            <v>233253</v>
          </cell>
          <cell r="S57">
            <v>236620</v>
          </cell>
          <cell r="T57">
            <v>241823</v>
          </cell>
          <cell r="U57">
            <v>247964</v>
          </cell>
          <cell r="V57">
            <v>255874</v>
          </cell>
          <cell r="W57">
            <v>264930</v>
          </cell>
          <cell r="X57">
            <v>264453</v>
          </cell>
          <cell r="Y57">
            <v>271007</v>
          </cell>
          <cell r="Z57">
            <v>273623</v>
          </cell>
          <cell r="AA57">
            <v>278523</v>
          </cell>
          <cell r="AB57">
            <v>286509</v>
          </cell>
          <cell r="AC57">
            <v>295051</v>
          </cell>
          <cell r="AD57">
            <v>301559</v>
          </cell>
          <cell r="AE57">
            <v>310393</v>
          </cell>
          <cell r="AF57">
            <v>316500</v>
          </cell>
          <cell r="AG57">
            <v>322493</v>
          </cell>
          <cell r="AH57">
            <v>329767</v>
          </cell>
          <cell r="AI57">
            <v>338195</v>
          </cell>
          <cell r="AJ57">
            <v>341865</v>
          </cell>
          <cell r="AK57">
            <v>347628</v>
          </cell>
          <cell r="AL57">
            <v>353171</v>
          </cell>
          <cell r="AM57">
            <v>363431</v>
          </cell>
          <cell r="AN57">
            <v>374021</v>
          </cell>
          <cell r="AO57">
            <v>374104</v>
          </cell>
          <cell r="AP57">
            <v>373577</v>
          </cell>
          <cell r="AQ57">
            <v>376015</v>
          </cell>
          <cell r="AR57">
            <v>380958</v>
          </cell>
          <cell r="AS57">
            <v>384620</v>
          </cell>
          <cell r="AT57">
            <v>395373</v>
          </cell>
          <cell r="AU57">
            <v>403657</v>
          </cell>
          <cell r="AV57">
            <v>409499</v>
          </cell>
          <cell r="AW57">
            <v>422411</v>
          </cell>
          <cell r="AX57">
            <v>424711</v>
          </cell>
          <cell r="AY57">
            <v>431112</v>
          </cell>
          <cell r="AZ57">
            <v>442336</v>
          </cell>
          <cell r="BA57">
            <v>452616</v>
          </cell>
          <cell r="BB57">
            <v>466260</v>
          </cell>
          <cell r="BC57">
            <v>479459</v>
          </cell>
          <cell r="BD57">
            <v>490828</v>
          </cell>
          <cell r="BE57">
            <v>511951</v>
          </cell>
          <cell r="BF57">
            <v>539747</v>
          </cell>
          <cell r="BG57">
            <v>560612</v>
          </cell>
          <cell r="BH57">
            <v>574898</v>
          </cell>
          <cell r="BI57">
            <v>588534</v>
          </cell>
          <cell r="BJ57">
            <v>593555</v>
          </cell>
          <cell r="BK57">
            <v>596660</v>
          </cell>
          <cell r="BL57">
            <v>606005</v>
          </cell>
          <cell r="BM57">
            <v>612098</v>
          </cell>
          <cell r="BN57">
            <v>620913</v>
          </cell>
          <cell r="BO57">
            <v>642886</v>
          </cell>
          <cell r="BP57">
            <v>646292</v>
          </cell>
          <cell r="BQ57">
            <v>648264</v>
          </cell>
          <cell r="BR57">
            <v>649575</v>
          </cell>
          <cell r="BS57">
            <v>651810</v>
          </cell>
          <cell r="BT57">
            <v>653451</v>
          </cell>
          <cell r="BU57">
            <v>656582</v>
          </cell>
          <cell r="BV57">
            <v>653618</v>
          </cell>
          <cell r="BW57">
            <v>655010</v>
          </cell>
          <cell r="BX57">
            <v>657233</v>
          </cell>
          <cell r="BY57">
            <v>660820</v>
          </cell>
          <cell r="BZ57">
            <v>665939</v>
          </cell>
          <cell r="CA57">
            <v>667900</v>
          </cell>
          <cell r="CB57">
            <v>667786</v>
          </cell>
          <cell r="CC57">
            <v>675864</v>
          </cell>
          <cell r="CD57">
            <v>682968</v>
          </cell>
          <cell r="CE57">
            <v>695862</v>
          </cell>
          <cell r="CF57">
            <v>705473</v>
          </cell>
          <cell r="CG57">
            <v>722051</v>
          </cell>
        </row>
        <row r="58">
          <cell r="A58" t="str">
            <v>Удмуртская Республика</v>
          </cell>
          <cell r="B58">
            <v>71725</v>
          </cell>
          <cell r="C58">
            <v>72596</v>
          </cell>
          <cell r="D58">
            <v>73659</v>
          </cell>
          <cell r="E58">
            <v>74616</v>
          </cell>
          <cell r="F58">
            <v>75308</v>
          </cell>
          <cell r="G58">
            <v>75934</v>
          </cell>
          <cell r="H58">
            <v>75686</v>
          </cell>
          <cell r="I58">
            <v>76454</v>
          </cell>
          <cell r="J58">
            <v>77628</v>
          </cell>
          <cell r="K58">
            <v>78085</v>
          </cell>
          <cell r="L58">
            <v>79424</v>
          </cell>
          <cell r="M58">
            <v>80694</v>
          </cell>
          <cell r="N58">
            <v>81068</v>
          </cell>
          <cell r="O58">
            <v>81967</v>
          </cell>
          <cell r="P58">
            <v>82973</v>
          </cell>
          <cell r="Q58">
            <v>84143</v>
          </cell>
          <cell r="R58">
            <v>84930</v>
          </cell>
          <cell r="S58">
            <v>86359</v>
          </cell>
          <cell r="T58">
            <v>88241</v>
          </cell>
          <cell r="U58">
            <v>90457</v>
          </cell>
          <cell r="V58">
            <v>93375</v>
          </cell>
          <cell r="W58">
            <v>96599</v>
          </cell>
          <cell r="X58">
            <v>97498</v>
          </cell>
          <cell r="Y58">
            <v>99334</v>
          </cell>
          <cell r="Z58">
            <v>100236</v>
          </cell>
          <cell r="AA58">
            <v>102129</v>
          </cell>
          <cell r="AB58">
            <v>104619</v>
          </cell>
          <cell r="AC58">
            <v>107361</v>
          </cell>
          <cell r="AD58">
            <v>109421</v>
          </cell>
          <cell r="AE58">
            <v>112719</v>
          </cell>
          <cell r="AF58">
            <v>115285</v>
          </cell>
          <cell r="AG58">
            <v>117239</v>
          </cell>
          <cell r="AH58">
            <v>119795</v>
          </cell>
          <cell r="AI58">
            <v>122110</v>
          </cell>
          <cell r="AJ58">
            <v>123193</v>
          </cell>
          <cell r="AK58">
            <v>125428</v>
          </cell>
          <cell r="AL58">
            <v>127248</v>
          </cell>
          <cell r="AM58">
            <v>130336</v>
          </cell>
          <cell r="AN58">
            <v>135064</v>
          </cell>
          <cell r="AO58">
            <v>135446</v>
          </cell>
          <cell r="AP58">
            <v>135001</v>
          </cell>
          <cell r="AQ58">
            <v>135623</v>
          </cell>
          <cell r="AR58">
            <v>137261</v>
          </cell>
          <cell r="AS58">
            <v>138212</v>
          </cell>
          <cell r="AT58">
            <v>141560</v>
          </cell>
          <cell r="AU58">
            <v>145080</v>
          </cell>
          <cell r="AV58">
            <v>147999</v>
          </cell>
          <cell r="AW58">
            <v>152364</v>
          </cell>
          <cell r="AX58">
            <v>153626</v>
          </cell>
          <cell r="AY58">
            <v>155920</v>
          </cell>
          <cell r="AZ58">
            <v>159171</v>
          </cell>
          <cell r="BA58">
            <v>162186</v>
          </cell>
          <cell r="BB58">
            <v>165883</v>
          </cell>
          <cell r="BC58">
            <v>169995</v>
          </cell>
          <cell r="BD58">
            <v>172559</v>
          </cell>
          <cell r="BE58">
            <v>179579</v>
          </cell>
          <cell r="BF58">
            <v>187863</v>
          </cell>
          <cell r="BG58">
            <v>193749</v>
          </cell>
          <cell r="BH58">
            <v>198808</v>
          </cell>
          <cell r="BI58">
            <v>203989</v>
          </cell>
          <cell r="BJ58">
            <v>205322</v>
          </cell>
          <cell r="BK58">
            <v>206509</v>
          </cell>
          <cell r="BL58">
            <v>209318</v>
          </cell>
          <cell r="BM58">
            <v>212565</v>
          </cell>
          <cell r="BN58">
            <v>216273</v>
          </cell>
          <cell r="BO58">
            <v>224327</v>
          </cell>
          <cell r="BP58">
            <v>224906</v>
          </cell>
          <cell r="BQ58">
            <v>226123</v>
          </cell>
          <cell r="BR58">
            <v>227152</v>
          </cell>
          <cell r="BS58">
            <v>228561</v>
          </cell>
          <cell r="BT58">
            <v>230028</v>
          </cell>
          <cell r="BU58">
            <v>231928</v>
          </cell>
          <cell r="BV58">
            <v>230118</v>
          </cell>
          <cell r="BW58">
            <v>230982</v>
          </cell>
          <cell r="BX58">
            <v>232427</v>
          </cell>
          <cell r="BY58">
            <v>234179</v>
          </cell>
          <cell r="BZ58">
            <v>235881</v>
          </cell>
          <cell r="CA58">
            <v>238093</v>
          </cell>
          <cell r="CB58">
            <v>238234</v>
          </cell>
          <cell r="CC58">
            <v>241495</v>
          </cell>
          <cell r="CD58">
            <v>244422</v>
          </cell>
          <cell r="CE58">
            <v>248857</v>
          </cell>
          <cell r="CF58">
            <v>253139</v>
          </cell>
          <cell r="CG58">
            <v>260426</v>
          </cell>
        </row>
        <row r="59">
          <cell r="A59" t="str">
            <v>Чувашская Республика - Чувашия</v>
          </cell>
          <cell r="B59">
            <v>64563</v>
          </cell>
          <cell r="C59">
            <v>65460</v>
          </cell>
          <cell r="D59">
            <v>66194</v>
          </cell>
          <cell r="E59">
            <v>67081</v>
          </cell>
          <cell r="F59">
            <v>67624</v>
          </cell>
          <cell r="G59">
            <v>68043</v>
          </cell>
          <cell r="H59">
            <v>68123</v>
          </cell>
          <cell r="I59">
            <v>68799</v>
          </cell>
          <cell r="J59">
            <v>69807</v>
          </cell>
          <cell r="K59">
            <v>69703</v>
          </cell>
          <cell r="L59">
            <v>70438</v>
          </cell>
          <cell r="M59">
            <v>71159</v>
          </cell>
          <cell r="N59">
            <v>71591</v>
          </cell>
          <cell r="O59">
            <v>72343</v>
          </cell>
          <cell r="P59">
            <v>73254</v>
          </cell>
          <cell r="Q59">
            <v>73595</v>
          </cell>
          <cell r="R59">
            <v>74076</v>
          </cell>
          <cell r="S59">
            <v>75030</v>
          </cell>
          <cell r="T59">
            <v>76473</v>
          </cell>
          <cell r="U59">
            <v>78258</v>
          </cell>
          <cell r="V59">
            <v>80660</v>
          </cell>
          <cell r="W59">
            <v>83049</v>
          </cell>
          <cell r="X59">
            <v>83647</v>
          </cell>
          <cell r="Y59">
            <v>85545</v>
          </cell>
          <cell r="Z59">
            <v>85926</v>
          </cell>
          <cell r="AA59">
            <v>87242</v>
          </cell>
          <cell r="AB59">
            <v>88631</v>
          </cell>
          <cell r="AC59">
            <v>90501</v>
          </cell>
          <cell r="AD59">
            <v>91874</v>
          </cell>
          <cell r="AE59">
            <v>93545</v>
          </cell>
          <cell r="AF59">
            <v>94798</v>
          </cell>
          <cell r="AG59">
            <v>96063</v>
          </cell>
          <cell r="AH59">
            <v>97401</v>
          </cell>
          <cell r="AI59">
            <v>99044</v>
          </cell>
          <cell r="AJ59">
            <v>99215</v>
          </cell>
          <cell r="AK59">
            <v>99930</v>
          </cell>
          <cell r="AL59">
            <v>100403</v>
          </cell>
          <cell r="AM59">
            <v>101840</v>
          </cell>
          <cell r="AN59">
            <v>103891</v>
          </cell>
          <cell r="AO59">
            <v>103431</v>
          </cell>
          <cell r="AP59">
            <v>102894</v>
          </cell>
          <cell r="AQ59">
            <v>103061</v>
          </cell>
          <cell r="AR59">
            <v>103970</v>
          </cell>
          <cell r="AS59">
            <v>104719</v>
          </cell>
          <cell r="AT59">
            <v>106596</v>
          </cell>
          <cell r="AU59">
            <v>108236</v>
          </cell>
          <cell r="AV59">
            <v>109283</v>
          </cell>
          <cell r="AW59">
            <v>112335</v>
          </cell>
          <cell r="AX59">
            <v>112635</v>
          </cell>
          <cell r="AY59">
            <v>114277</v>
          </cell>
          <cell r="AZ59">
            <v>116979</v>
          </cell>
          <cell r="BA59">
            <v>119696</v>
          </cell>
          <cell r="BB59">
            <v>121758</v>
          </cell>
          <cell r="BC59">
            <v>124497</v>
          </cell>
          <cell r="BD59">
            <v>126920</v>
          </cell>
          <cell r="BE59">
            <v>132575</v>
          </cell>
          <cell r="BF59">
            <v>138528</v>
          </cell>
          <cell r="BG59">
            <v>142533</v>
          </cell>
          <cell r="BH59">
            <v>144852</v>
          </cell>
          <cell r="BI59">
            <v>146683</v>
          </cell>
          <cell r="BJ59">
            <v>147091</v>
          </cell>
          <cell r="BK59">
            <v>147272</v>
          </cell>
          <cell r="BL59">
            <v>148782</v>
          </cell>
          <cell r="BM59">
            <v>149813</v>
          </cell>
          <cell r="BN59">
            <v>150858</v>
          </cell>
          <cell r="BO59">
            <v>155258</v>
          </cell>
          <cell r="BP59">
            <v>154392</v>
          </cell>
          <cell r="BQ59">
            <v>154594</v>
          </cell>
          <cell r="BR59">
            <v>154548</v>
          </cell>
          <cell r="BS59">
            <v>154942</v>
          </cell>
          <cell r="BT59">
            <v>152985</v>
          </cell>
          <cell r="BU59">
            <v>153191</v>
          </cell>
          <cell r="BV59">
            <v>147275</v>
          </cell>
          <cell r="BW59">
            <v>147592</v>
          </cell>
          <cell r="BX59">
            <v>147975</v>
          </cell>
          <cell r="BY59">
            <v>149018</v>
          </cell>
          <cell r="BZ59">
            <v>149830</v>
          </cell>
          <cell r="CA59">
            <v>150052</v>
          </cell>
          <cell r="CB59">
            <v>149326</v>
          </cell>
          <cell r="CC59">
            <v>151170</v>
          </cell>
          <cell r="CD59">
            <v>152889</v>
          </cell>
          <cell r="CE59">
            <v>155638</v>
          </cell>
          <cell r="CF59">
            <v>158845</v>
          </cell>
          <cell r="CG59">
            <v>162731</v>
          </cell>
        </row>
        <row r="60">
          <cell r="A60" t="str">
            <v>Пермский край</v>
          </cell>
          <cell r="B60">
            <v>116698</v>
          </cell>
          <cell r="C60">
            <v>118462</v>
          </cell>
          <cell r="D60">
            <v>120025</v>
          </cell>
          <cell r="E60">
            <v>121884</v>
          </cell>
          <cell r="F60">
            <v>123058</v>
          </cell>
          <cell r="G60">
            <v>123756</v>
          </cell>
          <cell r="H60">
            <v>123237</v>
          </cell>
          <cell r="I60">
            <v>124755</v>
          </cell>
          <cell r="J60">
            <v>126736</v>
          </cell>
          <cell r="K60">
            <v>126343</v>
          </cell>
          <cell r="L60">
            <v>128775</v>
          </cell>
          <cell r="M60">
            <v>130395</v>
          </cell>
          <cell r="N60">
            <v>131416</v>
          </cell>
          <cell r="O60">
            <v>133215</v>
          </cell>
          <cell r="P60">
            <v>135109</v>
          </cell>
          <cell r="Q60">
            <v>136248</v>
          </cell>
          <cell r="R60">
            <v>137358</v>
          </cell>
          <cell r="S60">
            <v>139311</v>
          </cell>
          <cell r="T60">
            <v>142367</v>
          </cell>
          <cell r="U60">
            <v>145879</v>
          </cell>
          <cell r="V60">
            <v>150687</v>
          </cell>
          <cell r="W60">
            <v>155372</v>
          </cell>
          <cell r="X60">
            <v>155387</v>
          </cell>
          <cell r="Y60">
            <v>157359</v>
          </cell>
          <cell r="Z60">
            <v>158218</v>
          </cell>
          <cell r="AA60">
            <v>160772</v>
          </cell>
          <cell r="AB60">
            <v>164553</v>
          </cell>
          <cell r="AC60">
            <v>168875</v>
          </cell>
          <cell r="AD60">
            <v>171635</v>
          </cell>
          <cell r="AE60">
            <v>176427</v>
          </cell>
          <cell r="AF60">
            <v>180005</v>
          </cell>
          <cell r="AG60">
            <v>183078</v>
          </cell>
          <cell r="AH60">
            <v>186710</v>
          </cell>
          <cell r="AI60">
            <v>189419</v>
          </cell>
          <cell r="AJ60">
            <v>191678</v>
          </cell>
          <cell r="AK60">
            <v>193134</v>
          </cell>
          <cell r="AL60">
            <v>195039</v>
          </cell>
          <cell r="AM60">
            <v>198927</v>
          </cell>
          <cell r="AN60">
            <v>203444</v>
          </cell>
          <cell r="AO60">
            <v>202482</v>
          </cell>
          <cell r="AP60">
            <v>201513</v>
          </cell>
          <cell r="AQ60">
            <v>201938</v>
          </cell>
          <cell r="AR60">
            <v>204194</v>
          </cell>
          <cell r="AS60">
            <v>206116</v>
          </cell>
          <cell r="AT60">
            <v>210627</v>
          </cell>
          <cell r="AU60">
            <v>214870</v>
          </cell>
          <cell r="AV60">
            <v>218441</v>
          </cell>
          <cell r="AW60">
            <v>224269</v>
          </cell>
          <cell r="AX60">
            <v>226041</v>
          </cell>
          <cell r="AY60">
            <v>229867</v>
          </cell>
          <cell r="AZ60">
            <v>234816</v>
          </cell>
          <cell r="BA60">
            <v>240072</v>
          </cell>
          <cell r="BB60">
            <v>245856</v>
          </cell>
          <cell r="BC60">
            <v>251902</v>
          </cell>
          <cell r="BD60">
            <v>255287</v>
          </cell>
          <cell r="BE60">
            <v>265260</v>
          </cell>
          <cell r="BF60">
            <v>277395</v>
          </cell>
          <cell r="BG60">
            <v>284822</v>
          </cell>
          <cell r="BH60">
            <v>290385</v>
          </cell>
          <cell r="BI60">
            <v>294172</v>
          </cell>
          <cell r="BJ60">
            <v>296084</v>
          </cell>
          <cell r="BK60">
            <v>297598</v>
          </cell>
          <cell r="BL60">
            <v>301247</v>
          </cell>
          <cell r="BM60">
            <v>303632</v>
          </cell>
          <cell r="BN60">
            <v>306377</v>
          </cell>
          <cell r="BO60">
            <v>315193</v>
          </cell>
          <cell r="BP60">
            <v>314043</v>
          </cell>
          <cell r="BQ60">
            <v>314601</v>
          </cell>
          <cell r="BR60">
            <v>312059</v>
          </cell>
          <cell r="BS60">
            <v>312399</v>
          </cell>
          <cell r="BT60">
            <v>310835</v>
          </cell>
          <cell r="BU60">
            <v>312046</v>
          </cell>
          <cell r="BV60">
            <v>310356</v>
          </cell>
          <cell r="BW60">
            <v>311232</v>
          </cell>
          <cell r="BX60">
            <v>312673</v>
          </cell>
          <cell r="BY60">
            <v>314886</v>
          </cell>
          <cell r="BZ60">
            <v>317121</v>
          </cell>
          <cell r="CA60">
            <v>317922</v>
          </cell>
          <cell r="CB60">
            <v>317178</v>
          </cell>
          <cell r="CC60">
            <v>321780</v>
          </cell>
          <cell r="CD60">
            <v>325731</v>
          </cell>
          <cell r="CE60">
            <v>331695</v>
          </cell>
          <cell r="CF60">
            <v>336492</v>
          </cell>
          <cell r="CG60">
            <v>344250</v>
          </cell>
        </row>
        <row r="61">
          <cell r="A61" t="str">
            <v>Кировская область</v>
          </cell>
          <cell r="B61">
            <v>54723</v>
          </cell>
          <cell r="C61">
            <v>55445</v>
          </cell>
          <cell r="D61">
            <v>56298</v>
          </cell>
          <cell r="E61">
            <v>56952</v>
          </cell>
          <cell r="F61">
            <v>57472</v>
          </cell>
          <cell r="G61">
            <v>57585</v>
          </cell>
          <cell r="H61">
            <v>56616</v>
          </cell>
          <cell r="I61">
            <v>57330</v>
          </cell>
          <cell r="J61">
            <v>58135</v>
          </cell>
          <cell r="K61">
            <v>57635</v>
          </cell>
          <cell r="L61">
            <v>58471</v>
          </cell>
          <cell r="M61">
            <v>59042</v>
          </cell>
          <cell r="N61">
            <v>59341</v>
          </cell>
          <cell r="O61">
            <v>60016</v>
          </cell>
          <cell r="P61">
            <v>60583</v>
          </cell>
          <cell r="Q61">
            <v>61254</v>
          </cell>
          <cell r="R61">
            <v>61727</v>
          </cell>
          <cell r="S61">
            <v>62621</v>
          </cell>
          <cell r="T61">
            <v>63992</v>
          </cell>
          <cell r="U61">
            <v>65364</v>
          </cell>
          <cell r="V61">
            <v>67256</v>
          </cell>
          <cell r="W61">
            <v>69478</v>
          </cell>
          <cell r="X61">
            <v>68851</v>
          </cell>
          <cell r="Y61">
            <v>70048</v>
          </cell>
          <cell r="Z61">
            <v>70304</v>
          </cell>
          <cell r="AA61">
            <v>71293</v>
          </cell>
          <cell r="AB61">
            <v>72618</v>
          </cell>
          <cell r="AC61">
            <v>74142</v>
          </cell>
          <cell r="AD61">
            <v>75352</v>
          </cell>
          <cell r="AE61">
            <v>77009</v>
          </cell>
          <cell r="AF61">
            <v>78207</v>
          </cell>
          <cell r="AG61">
            <v>79263</v>
          </cell>
          <cell r="AH61">
            <v>80593</v>
          </cell>
          <cell r="AI61">
            <v>81919</v>
          </cell>
          <cell r="AJ61">
            <v>79456</v>
          </cell>
          <cell r="AK61">
            <v>81170</v>
          </cell>
          <cell r="AL61">
            <v>81590</v>
          </cell>
          <cell r="AM61">
            <v>82811</v>
          </cell>
          <cell r="AN61">
            <v>84374</v>
          </cell>
          <cell r="AO61">
            <v>83903</v>
          </cell>
          <cell r="AP61">
            <v>83213</v>
          </cell>
          <cell r="AQ61">
            <v>83361</v>
          </cell>
          <cell r="AR61">
            <v>84001</v>
          </cell>
          <cell r="AS61">
            <v>84490</v>
          </cell>
          <cell r="AT61">
            <v>86337</v>
          </cell>
          <cell r="AU61">
            <v>87749</v>
          </cell>
          <cell r="AV61">
            <v>88627</v>
          </cell>
          <cell r="AW61">
            <v>91669</v>
          </cell>
          <cell r="AX61">
            <v>92187</v>
          </cell>
          <cell r="AY61">
            <v>93575</v>
          </cell>
          <cell r="AZ61">
            <v>95339</v>
          </cell>
          <cell r="BA61">
            <v>97384</v>
          </cell>
          <cell r="BB61">
            <v>99331</v>
          </cell>
          <cell r="BC61">
            <v>101435</v>
          </cell>
          <cell r="BD61">
            <v>102835</v>
          </cell>
          <cell r="BE61">
            <v>106743</v>
          </cell>
          <cell r="BF61">
            <v>110913</v>
          </cell>
          <cell r="BG61">
            <v>113404</v>
          </cell>
          <cell r="BH61">
            <v>114494</v>
          </cell>
          <cell r="BI61">
            <v>115651</v>
          </cell>
          <cell r="BJ61">
            <v>115805</v>
          </cell>
          <cell r="BK61">
            <v>116083</v>
          </cell>
          <cell r="BL61">
            <v>117086</v>
          </cell>
          <cell r="BM61">
            <v>118224</v>
          </cell>
          <cell r="BN61">
            <v>119338</v>
          </cell>
          <cell r="BO61">
            <v>122544</v>
          </cell>
          <cell r="BP61">
            <v>121536</v>
          </cell>
          <cell r="BQ61">
            <v>122143</v>
          </cell>
          <cell r="BR61">
            <v>121839</v>
          </cell>
          <cell r="BS61">
            <v>123017</v>
          </cell>
          <cell r="BT61">
            <v>121783</v>
          </cell>
          <cell r="BU61">
            <v>122419</v>
          </cell>
          <cell r="BV61">
            <v>121086</v>
          </cell>
          <cell r="BW61">
            <v>121478</v>
          </cell>
          <cell r="BX61">
            <v>121793</v>
          </cell>
          <cell r="BY61">
            <v>122486</v>
          </cell>
          <cell r="BZ61">
            <v>123134</v>
          </cell>
          <cell r="CA61">
            <v>123450</v>
          </cell>
          <cell r="CB61">
            <v>122915</v>
          </cell>
          <cell r="CC61">
            <v>124237</v>
          </cell>
          <cell r="CD61">
            <v>125360</v>
          </cell>
          <cell r="CE61">
            <v>127010</v>
          </cell>
          <cell r="CF61">
            <v>129059</v>
          </cell>
          <cell r="CG61">
            <v>132081</v>
          </cell>
        </row>
        <row r="62">
          <cell r="A62" t="str">
            <v>Нижегородская область</v>
          </cell>
          <cell r="B62">
            <v>125988</v>
          </cell>
          <cell r="C62">
            <v>127780</v>
          </cell>
          <cell r="D62">
            <v>129316</v>
          </cell>
          <cell r="E62">
            <v>130867</v>
          </cell>
          <cell r="F62">
            <v>131709</v>
          </cell>
          <cell r="G62">
            <v>132544</v>
          </cell>
          <cell r="H62">
            <v>131511</v>
          </cell>
          <cell r="I62">
            <v>132941</v>
          </cell>
          <cell r="J62">
            <v>134859</v>
          </cell>
          <cell r="K62">
            <v>134456</v>
          </cell>
          <cell r="L62">
            <v>136817</v>
          </cell>
          <cell r="M62">
            <v>138487</v>
          </cell>
          <cell r="N62">
            <v>139105</v>
          </cell>
          <cell r="O62">
            <v>140631</v>
          </cell>
          <cell r="P62">
            <v>142279</v>
          </cell>
          <cell r="Q62">
            <v>143202</v>
          </cell>
          <cell r="R62">
            <v>144123</v>
          </cell>
          <cell r="S62">
            <v>145824</v>
          </cell>
          <cell r="T62">
            <v>148668</v>
          </cell>
          <cell r="U62">
            <v>151971</v>
          </cell>
          <cell r="V62">
            <v>156469</v>
          </cell>
          <cell r="W62">
            <v>161137</v>
          </cell>
          <cell r="X62">
            <v>161023</v>
          </cell>
          <cell r="Y62">
            <v>162592</v>
          </cell>
          <cell r="Z62">
            <v>163556</v>
          </cell>
          <cell r="AA62">
            <v>166396</v>
          </cell>
          <cell r="AB62">
            <v>170037</v>
          </cell>
          <cell r="AC62">
            <v>174190</v>
          </cell>
          <cell r="AD62">
            <v>177644</v>
          </cell>
          <cell r="AE62">
            <v>182356</v>
          </cell>
          <cell r="AF62">
            <v>185899</v>
          </cell>
          <cell r="AG62">
            <v>188778</v>
          </cell>
          <cell r="AH62">
            <v>192391</v>
          </cell>
          <cell r="AI62">
            <v>195849</v>
          </cell>
          <cell r="AJ62">
            <v>194565</v>
          </cell>
          <cell r="AK62">
            <v>198746</v>
          </cell>
          <cell r="AL62">
            <v>200755</v>
          </cell>
          <cell r="AM62">
            <v>205016</v>
          </cell>
          <cell r="AN62">
            <v>208800</v>
          </cell>
          <cell r="AO62">
            <v>207920</v>
          </cell>
          <cell r="AP62">
            <v>206845</v>
          </cell>
          <cell r="AQ62">
            <v>207451</v>
          </cell>
          <cell r="AR62">
            <v>209764</v>
          </cell>
          <cell r="AS62">
            <v>209765</v>
          </cell>
          <cell r="AT62">
            <v>213320</v>
          </cell>
          <cell r="AU62">
            <v>216652</v>
          </cell>
          <cell r="AV62">
            <v>219658</v>
          </cell>
          <cell r="AW62">
            <v>223100</v>
          </cell>
          <cell r="AX62">
            <v>224511</v>
          </cell>
          <cell r="AY62">
            <v>227933</v>
          </cell>
          <cell r="AZ62">
            <v>232443</v>
          </cell>
          <cell r="BA62">
            <v>237441</v>
          </cell>
          <cell r="BB62">
            <v>242303</v>
          </cell>
          <cell r="BC62">
            <v>248665</v>
          </cell>
          <cell r="BD62">
            <v>252258</v>
          </cell>
          <cell r="BE62">
            <v>262739</v>
          </cell>
          <cell r="BF62">
            <v>273914</v>
          </cell>
          <cell r="BG62">
            <v>282297</v>
          </cell>
          <cell r="BH62">
            <v>288185</v>
          </cell>
          <cell r="BI62">
            <v>291158</v>
          </cell>
          <cell r="BJ62">
            <v>292796</v>
          </cell>
          <cell r="BK62">
            <v>294363</v>
          </cell>
          <cell r="BL62">
            <v>298265</v>
          </cell>
          <cell r="BM62">
            <v>300790</v>
          </cell>
          <cell r="BN62">
            <v>302947</v>
          </cell>
          <cell r="BO62">
            <v>309860</v>
          </cell>
          <cell r="BP62">
            <v>307755</v>
          </cell>
          <cell r="BQ62">
            <v>309364</v>
          </cell>
          <cell r="BR62">
            <v>307929</v>
          </cell>
          <cell r="BS62">
            <v>306435</v>
          </cell>
          <cell r="BT62">
            <v>305232</v>
          </cell>
          <cell r="BU62">
            <v>305966</v>
          </cell>
          <cell r="BV62">
            <v>302442</v>
          </cell>
          <cell r="BW62">
            <v>302874</v>
          </cell>
          <cell r="BX62">
            <v>303043</v>
          </cell>
          <cell r="BY62">
            <v>304788</v>
          </cell>
          <cell r="BZ62">
            <v>305689</v>
          </cell>
          <cell r="CA62">
            <v>306213</v>
          </cell>
          <cell r="CB62">
            <v>304530</v>
          </cell>
          <cell r="CC62">
            <v>308451</v>
          </cell>
          <cell r="CD62">
            <v>311929</v>
          </cell>
          <cell r="CE62">
            <v>317063</v>
          </cell>
          <cell r="CF62">
            <v>321245</v>
          </cell>
          <cell r="CG62">
            <v>327071</v>
          </cell>
        </row>
        <row r="63">
          <cell r="A63" t="str">
            <v>Оренбургская область</v>
          </cell>
          <cell r="B63">
            <v>88367</v>
          </cell>
          <cell r="C63">
            <v>89578</v>
          </cell>
          <cell r="D63">
            <v>90752</v>
          </cell>
          <cell r="E63">
            <v>91913</v>
          </cell>
          <cell r="F63">
            <v>92663</v>
          </cell>
          <cell r="G63">
            <v>93367</v>
          </cell>
          <cell r="H63">
            <v>93145</v>
          </cell>
          <cell r="I63">
            <v>94471</v>
          </cell>
          <cell r="J63">
            <v>95922</v>
          </cell>
          <cell r="K63">
            <v>96332</v>
          </cell>
          <cell r="L63">
            <v>97845</v>
          </cell>
          <cell r="M63">
            <v>99065</v>
          </cell>
          <cell r="N63">
            <v>99141</v>
          </cell>
          <cell r="O63">
            <v>99875</v>
          </cell>
          <cell r="P63">
            <v>100903</v>
          </cell>
          <cell r="Q63">
            <v>101622</v>
          </cell>
          <cell r="R63">
            <v>102436</v>
          </cell>
          <cell r="S63">
            <v>103667</v>
          </cell>
          <cell r="T63">
            <v>105755</v>
          </cell>
          <cell r="U63">
            <v>108089</v>
          </cell>
          <cell r="V63">
            <v>110873</v>
          </cell>
          <cell r="W63">
            <v>114114</v>
          </cell>
          <cell r="X63">
            <v>113725</v>
          </cell>
          <cell r="Y63">
            <v>114928</v>
          </cell>
          <cell r="Z63">
            <v>115607</v>
          </cell>
          <cell r="AA63">
            <v>117285</v>
          </cell>
          <cell r="AB63">
            <v>119554</v>
          </cell>
          <cell r="AC63">
            <v>122453</v>
          </cell>
          <cell r="AD63">
            <v>124484</v>
          </cell>
          <cell r="AE63">
            <v>127346</v>
          </cell>
          <cell r="AF63">
            <v>129726</v>
          </cell>
          <cell r="AG63">
            <v>132208</v>
          </cell>
          <cell r="AH63">
            <v>134633</v>
          </cell>
          <cell r="AI63">
            <v>136705</v>
          </cell>
          <cell r="AJ63">
            <v>136545</v>
          </cell>
          <cell r="AK63">
            <v>139487</v>
          </cell>
          <cell r="AL63">
            <v>140653</v>
          </cell>
          <cell r="AM63">
            <v>143021</v>
          </cell>
          <cell r="AN63">
            <v>146552</v>
          </cell>
          <cell r="AO63">
            <v>146327</v>
          </cell>
          <cell r="AP63">
            <v>145695</v>
          </cell>
          <cell r="AQ63">
            <v>145966</v>
          </cell>
          <cell r="AR63">
            <v>147542</v>
          </cell>
          <cell r="AS63">
            <v>148541</v>
          </cell>
          <cell r="AT63">
            <v>152009</v>
          </cell>
          <cell r="AU63">
            <v>155570</v>
          </cell>
          <cell r="AV63">
            <v>157910</v>
          </cell>
          <cell r="AW63">
            <v>161691</v>
          </cell>
          <cell r="AX63">
            <v>162529</v>
          </cell>
          <cell r="AY63">
            <v>164131</v>
          </cell>
          <cell r="AZ63">
            <v>167053</v>
          </cell>
          <cell r="BA63">
            <v>170531</v>
          </cell>
          <cell r="BB63">
            <v>174142</v>
          </cell>
          <cell r="BC63">
            <v>178942</v>
          </cell>
          <cell r="BD63">
            <v>181351</v>
          </cell>
          <cell r="BE63">
            <v>188087</v>
          </cell>
          <cell r="BF63">
            <v>196010</v>
          </cell>
          <cell r="BG63">
            <v>202005</v>
          </cell>
          <cell r="BH63">
            <v>205077</v>
          </cell>
          <cell r="BI63">
            <v>207379</v>
          </cell>
          <cell r="BJ63">
            <v>208498</v>
          </cell>
          <cell r="BK63">
            <v>208628</v>
          </cell>
          <cell r="BL63">
            <v>210715</v>
          </cell>
          <cell r="BM63">
            <v>211873</v>
          </cell>
          <cell r="BN63">
            <v>212661</v>
          </cell>
          <cell r="BO63">
            <v>218128</v>
          </cell>
          <cell r="BP63">
            <v>217337</v>
          </cell>
          <cell r="BQ63">
            <v>218414</v>
          </cell>
          <cell r="BR63">
            <v>217854</v>
          </cell>
          <cell r="BS63">
            <v>219158</v>
          </cell>
          <cell r="BT63">
            <v>215793</v>
          </cell>
          <cell r="BU63">
            <v>216156</v>
          </cell>
          <cell r="BV63">
            <v>209027</v>
          </cell>
          <cell r="BW63">
            <v>209426</v>
          </cell>
          <cell r="BX63">
            <v>209913</v>
          </cell>
          <cell r="BY63">
            <v>211400</v>
          </cell>
          <cell r="BZ63">
            <v>212837</v>
          </cell>
          <cell r="CA63">
            <v>213191</v>
          </cell>
          <cell r="CB63">
            <v>211515</v>
          </cell>
          <cell r="CC63">
            <v>214587</v>
          </cell>
          <cell r="CD63">
            <v>217217</v>
          </cell>
          <cell r="CE63">
            <v>220918</v>
          </cell>
          <cell r="CF63">
            <v>224591</v>
          </cell>
          <cell r="CG63">
            <v>229529</v>
          </cell>
        </row>
        <row r="64">
          <cell r="A64" t="str">
            <v>Пензенская область</v>
          </cell>
          <cell r="B64">
            <v>44675</v>
          </cell>
          <cell r="C64">
            <v>45385</v>
          </cell>
          <cell r="D64">
            <v>46113</v>
          </cell>
          <cell r="E64">
            <v>46777</v>
          </cell>
          <cell r="F64">
            <v>47139</v>
          </cell>
          <cell r="G64">
            <v>47811</v>
          </cell>
          <cell r="H64">
            <v>48031</v>
          </cell>
          <cell r="I64">
            <v>48476</v>
          </cell>
          <cell r="J64">
            <v>49270</v>
          </cell>
          <cell r="K64">
            <v>49421</v>
          </cell>
          <cell r="L64">
            <v>50115</v>
          </cell>
          <cell r="M64">
            <v>50643</v>
          </cell>
          <cell r="N64">
            <v>50887</v>
          </cell>
          <cell r="O64">
            <v>51437</v>
          </cell>
          <cell r="P64">
            <v>52088</v>
          </cell>
          <cell r="Q64">
            <v>52653</v>
          </cell>
          <cell r="R64">
            <v>52927</v>
          </cell>
          <cell r="S64">
            <v>53387</v>
          </cell>
          <cell r="T64">
            <v>54725</v>
          </cell>
          <cell r="U64">
            <v>56164</v>
          </cell>
          <cell r="V64">
            <v>58217</v>
          </cell>
          <cell r="W64">
            <v>60600</v>
          </cell>
          <cell r="X64">
            <v>61030</v>
          </cell>
          <cell r="Y64">
            <v>62806</v>
          </cell>
          <cell r="Z64">
            <v>63425</v>
          </cell>
          <cell r="AA64">
            <v>64352</v>
          </cell>
          <cell r="AB64">
            <v>65885</v>
          </cell>
          <cell r="AC64">
            <v>67863</v>
          </cell>
          <cell r="AD64">
            <v>69286</v>
          </cell>
          <cell r="AE64">
            <v>71507</v>
          </cell>
          <cell r="AF64">
            <v>72896</v>
          </cell>
          <cell r="AG64">
            <v>74375</v>
          </cell>
          <cell r="AH64">
            <v>76128</v>
          </cell>
          <cell r="AI64">
            <v>77928</v>
          </cell>
          <cell r="AJ64">
            <v>78906</v>
          </cell>
          <cell r="AK64">
            <v>81446</v>
          </cell>
          <cell r="AL64">
            <v>82428</v>
          </cell>
          <cell r="AM64">
            <v>84188</v>
          </cell>
          <cell r="AN64">
            <v>86369</v>
          </cell>
          <cell r="AO64">
            <v>86099</v>
          </cell>
          <cell r="AP64">
            <v>85230</v>
          </cell>
          <cell r="AQ64">
            <v>85407</v>
          </cell>
          <cell r="AR64">
            <v>86268</v>
          </cell>
          <cell r="AS64">
            <v>86353</v>
          </cell>
          <cell r="AT64">
            <v>88608</v>
          </cell>
          <cell r="AU64">
            <v>90160</v>
          </cell>
          <cell r="AV64">
            <v>91755</v>
          </cell>
          <cell r="AW64">
            <v>94059</v>
          </cell>
          <cell r="AX64">
            <v>94612</v>
          </cell>
          <cell r="AY64">
            <v>96232</v>
          </cell>
          <cell r="AZ64">
            <v>98244</v>
          </cell>
          <cell r="BA64">
            <v>100368</v>
          </cell>
          <cell r="BB64">
            <v>102694</v>
          </cell>
          <cell r="BC64">
            <v>105118</v>
          </cell>
          <cell r="BD64">
            <v>107154</v>
          </cell>
          <cell r="BE64">
            <v>111658</v>
          </cell>
          <cell r="BF64">
            <v>116456</v>
          </cell>
          <cell r="BG64">
            <v>120076</v>
          </cell>
          <cell r="BH64">
            <v>122902</v>
          </cell>
          <cell r="BI64">
            <v>125498</v>
          </cell>
          <cell r="BJ64">
            <v>126326</v>
          </cell>
          <cell r="BK64">
            <v>126214</v>
          </cell>
          <cell r="BL64">
            <v>127604</v>
          </cell>
          <cell r="BM64">
            <v>128341</v>
          </cell>
          <cell r="BN64">
            <v>129659</v>
          </cell>
          <cell r="BO64">
            <v>134150</v>
          </cell>
          <cell r="BP64">
            <v>133115</v>
          </cell>
          <cell r="BQ64">
            <v>133363</v>
          </cell>
          <cell r="BR64">
            <v>133003</v>
          </cell>
          <cell r="BS64">
            <v>133225</v>
          </cell>
          <cell r="BT64">
            <v>132080</v>
          </cell>
          <cell r="BU64">
            <v>132538</v>
          </cell>
          <cell r="BV64">
            <v>132395</v>
          </cell>
          <cell r="BW64">
            <v>132696</v>
          </cell>
          <cell r="BX64">
            <v>132856</v>
          </cell>
          <cell r="BY64">
            <v>133464</v>
          </cell>
          <cell r="BZ64">
            <v>133865</v>
          </cell>
          <cell r="CA64">
            <v>133710</v>
          </cell>
          <cell r="CB64">
            <v>132460</v>
          </cell>
          <cell r="CC64">
            <v>133806</v>
          </cell>
          <cell r="CD64">
            <v>134123</v>
          </cell>
          <cell r="CE64">
            <v>135671</v>
          </cell>
          <cell r="CF64">
            <v>137413</v>
          </cell>
          <cell r="CG64">
            <v>139497</v>
          </cell>
        </row>
        <row r="65">
          <cell r="A65" t="str">
            <v>Самарская область</v>
          </cell>
          <cell r="B65">
            <v>128116</v>
          </cell>
          <cell r="C65">
            <v>130143</v>
          </cell>
          <cell r="D65">
            <v>132009</v>
          </cell>
          <cell r="E65">
            <v>133853</v>
          </cell>
          <cell r="F65">
            <v>134956</v>
          </cell>
          <cell r="G65">
            <v>136106</v>
          </cell>
          <cell r="H65">
            <v>134995</v>
          </cell>
          <cell r="I65">
            <v>136612</v>
          </cell>
          <cell r="J65">
            <v>138597</v>
          </cell>
          <cell r="K65">
            <v>138637</v>
          </cell>
          <cell r="L65">
            <v>141022</v>
          </cell>
          <cell r="M65">
            <v>142204</v>
          </cell>
          <cell r="N65">
            <v>143126</v>
          </cell>
          <cell r="O65">
            <v>144797</v>
          </cell>
          <cell r="P65">
            <v>146750</v>
          </cell>
          <cell r="Q65">
            <v>147778</v>
          </cell>
          <cell r="R65">
            <v>148910</v>
          </cell>
          <cell r="S65">
            <v>150308</v>
          </cell>
          <cell r="T65">
            <v>152767</v>
          </cell>
          <cell r="U65">
            <v>156085</v>
          </cell>
          <cell r="V65">
            <v>160364</v>
          </cell>
          <cell r="W65">
            <v>164852</v>
          </cell>
          <cell r="X65">
            <v>162580</v>
          </cell>
          <cell r="Y65">
            <v>164653</v>
          </cell>
          <cell r="Z65">
            <v>165627</v>
          </cell>
          <cell r="AA65">
            <v>168491</v>
          </cell>
          <cell r="AB65">
            <v>171811</v>
          </cell>
          <cell r="AC65">
            <v>176028</v>
          </cell>
          <cell r="AD65">
            <v>179035</v>
          </cell>
          <cell r="AE65">
            <v>183467</v>
          </cell>
          <cell r="AF65">
            <v>186765</v>
          </cell>
          <cell r="AG65">
            <v>190062</v>
          </cell>
          <cell r="AH65">
            <v>193009</v>
          </cell>
          <cell r="AI65">
            <v>196536</v>
          </cell>
          <cell r="AJ65">
            <v>195005</v>
          </cell>
          <cell r="AK65">
            <v>198967</v>
          </cell>
          <cell r="AL65">
            <v>200676</v>
          </cell>
          <cell r="AM65">
            <v>204396</v>
          </cell>
          <cell r="AN65">
            <v>207641</v>
          </cell>
          <cell r="AO65">
            <v>206602</v>
          </cell>
          <cell r="AP65">
            <v>205416</v>
          </cell>
          <cell r="AQ65">
            <v>205809</v>
          </cell>
          <cell r="AR65">
            <v>207442</v>
          </cell>
          <cell r="AS65">
            <v>207191</v>
          </cell>
          <cell r="AT65">
            <v>210673</v>
          </cell>
          <cell r="AU65">
            <v>214123</v>
          </cell>
          <cell r="AV65">
            <v>216965</v>
          </cell>
          <cell r="AW65">
            <v>219431</v>
          </cell>
          <cell r="AX65">
            <v>220340</v>
          </cell>
          <cell r="AY65">
            <v>223415</v>
          </cell>
          <cell r="AZ65">
            <v>227492</v>
          </cell>
          <cell r="BA65">
            <v>232285</v>
          </cell>
          <cell r="BB65">
            <v>237277</v>
          </cell>
          <cell r="BC65">
            <v>243663</v>
          </cell>
          <cell r="BD65">
            <v>245443</v>
          </cell>
          <cell r="BE65">
            <v>255086</v>
          </cell>
          <cell r="BF65">
            <v>266933</v>
          </cell>
          <cell r="BG65">
            <v>275446</v>
          </cell>
          <cell r="BH65">
            <v>280255</v>
          </cell>
          <cell r="BI65">
            <v>282070</v>
          </cell>
          <cell r="BJ65">
            <v>283314</v>
          </cell>
          <cell r="BK65">
            <v>284772</v>
          </cell>
          <cell r="BL65">
            <v>288377</v>
          </cell>
          <cell r="BM65">
            <v>289649</v>
          </cell>
          <cell r="BN65">
            <v>292484</v>
          </cell>
          <cell r="BO65">
            <v>300362</v>
          </cell>
          <cell r="BP65">
            <v>298150</v>
          </cell>
          <cell r="BQ65">
            <v>299517</v>
          </cell>
          <cell r="BR65">
            <v>297696</v>
          </cell>
          <cell r="BS65">
            <v>295677</v>
          </cell>
          <cell r="BT65">
            <v>293196</v>
          </cell>
          <cell r="BU65">
            <v>293332</v>
          </cell>
          <cell r="BV65">
            <v>289517</v>
          </cell>
          <cell r="BW65">
            <v>288958</v>
          </cell>
          <cell r="BX65">
            <v>289041</v>
          </cell>
          <cell r="BY65">
            <v>289889</v>
          </cell>
          <cell r="BZ65">
            <v>291126</v>
          </cell>
          <cell r="CA65">
            <v>290520</v>
          </cell>
          <cell r="CB65">
            <v>287537</v>
          </cell>
          <cell r="CC65">
            <v>290651</v>
          </cell>
          <cell r="CD65">
            <v>293349</v>
          </cell>
          <cell r="CE65">
            <v>297199</v>
          </cell>
          <cell r="CF65">
            <v>300553</v>
          </cell>
          <cell r="CG65">
            <v>305456</v>
          </cell>
        </row>
        <row r="66">
          <cell r="A66" t="str">
            <v>Саратовская область</v>
          </cell>
          <cell r="B66">
            <v>81338</v>
          </cell>
          <cell r="C66">
            <v>82327</v>
          </cell>
          <cell r="D66">
            <v>83530</v>
          </cell>
          <cell r="E66">
            <v>84858</v>
          </cell>
          <cell r="F66">
            <v>85960</v>
          </cell>
          <cell r="G66">
            <v>87005</v>
          </cell>
          <cell r="H66">
            <v>87566</v>
          </cell>
          <cell r="I66">
            <v>88579</v>
          </cell>
          <cell r="J66">
            <v>89689</v>
          </cell>
          <cell r="K66">
            <v>90018</v>
          </cell>
          <cell r="L66">
            <v>91454</v>
          </cell>
          <cell r="M66">
            <v>92365</v>
          </cell>
          <cell r="N66">
            <v>92653</v>
          </cell>
          <cell r="O66">
            <v>93676</v>
          </cell>
          <cell r="P66">
            <v>95021</v>
          </cell>
          <cell r="Q66">
            <v>95572</v>
          </cell>
          <cell r="R66">
            <v>96247</v>
          </cell>
          <cell r="S66">
            <v>97476</v>
          </cell>
          <cell r="T66">
            <v>99137</v>
          </cell>
          <cell r="U66">
            <v>101489</v>
          </cell>
          <cell r="V66">
            <v>104327</v>
          </cell>
          <cell r="W66">
            <v>107895</v>
          </cell>
          <cell r="X66">
            <v>108485</v>
          </cell>
          <cell r="Y66">
            <v>109693</v>
          </cell>
          <cell r="Z66">
            <v>110146</v>
          </cell>
          <cell r="AA66">
            <v>111798</v>
          </cell>
          <cell r="AB66">
            <v>114184</v>
          </cell>
          <cell r="AC66">
            <v>117170</v>
          </cell>
          <cell r="AD66">
            <v>118903</v>
          </cell>
          <cell r="AE66">
            <v>121811</v>
          </cell>
          <cell r="AF66">
            <v>124252</v>
          </cell>
          <cell r="AG66">
            <v>126638</v>
          </cell>
          <cell r="AH66">
            <v>129318</v>
          </cell>
          <cell r="AI66">
            <v>131680</v>
          </cell>
          <cell r="AJ66">
            <v>130534</v>
          </cell>
          <cell r="AK66">
            <v>133550</v>
          </cell>
          <cell r="AL66">
            <v>134914</v>
          </cell>
          <cell r="AM66">
            <v>137270</v>
          </cell>
          <cell r="AN66">
            <v>139456</v>
          </cell>
          <cell r="AO66">
            <v>138591</v>
          </cell>
          <cell r="AP66">
            <v>137926</v>
          </cell>
          <cell r="AQ66">
            <v>138238</v>
          </cell>
          <cell r="AR66">
            <v>139916</v>
          </cell>
          <cell r="AS66">
            <v>139596</v>
          </cell>
          <cell r="AT66">
            <v>142688</v>
          </cell>
          <cell r="AU66">
            <v>145379</v>
          </cell>
          <cell r="AV66">
            <v>147808</v>
          </cell>
          <cell r="AW66">
            <v>150344</v>
          </cell>
          <cell r="AX66">
            <v>151072</v>
          </cell>
          <cell r="AY66">
            <v>153385</v>
          </cell>
          <cell r="AZ66">
            <v>156124</v>
          </cell>
          <cell r="BA66">
            <v>159446</v>
          </cell>
          <cell r="BB66">
            <v>162938</v>
          </cell>
          <cell r="BC66">
            <v>167415</v>
          </cell>
          <cell r="BD66">
            <v>167702</v>
          </cell>
          <cell r="BE66">
            <v>174020</v>
          </cell>
          <cell r="BF66">
            <v>180424</v>
          </cell>
          <cell r="BG66">
            <v>185796</v>
          </cell>
          <cell r="BH66">
            <v>188988</v>
          </cell>
          <cell r="BI66">
            <v>188842</v>
          </cell>
          <cell r="BJ66">
            <v>189731</v>
          </cell>
          <cell r="BK66">
            <v>189898</v>
          </cell>
          <cell r="BL66">
            <v>191681</v>
          </cell>
          <cell r="BM66">
            <v>192897</v>
          </cell>
          <cell r="BN66">
            <v>194091</v>
          </cell>
          <cell r="BO66">
            <v>198631</v>
          </cell>
          <cell r="BP66">
            <v>196806</v>
          </cell>
          <cell r="BQ66">
            <v>197661</v>
          </cell>
          <cell r="BR66">
            <v>197124</v>
          </cell>
          <cell r="BS66">
            <v>197766</v>
          </cell>
          <cell r="BT66">
            <v>193467</v>
          </cell>
          <cell r="BU66">
            <v>193591</v>
          </cell>
          <cell r="BV66">
            <v>185087</v>
          </cell>
          <cell r="BW66">
            <v>185280</v>
          </cell>
          <cell r="BX66">
            <v>185231</v>
          </cell>
          <cell r="BY66">
            <v>185572</v>
          </cell>
          <cell r="BZ66">
            <v>186362</v>
          </cell>
          <cell r="CA66">
            <v>185671</v>
          </cell>
          <cell r="CB66">
            <v>182683</v>
          </cell>
          <cell r="CC66">
            <v>184406</v>
          </cell>
          <cell r="CD66">
            <v>186053</v>
          </cell>
          <cell r="CE66">
            <v>188060</v>
          </cell>
          <cell r="CF66">
            <v>189900</v>
          </cell>
          <cell r="CG66">
            <v>193240</v>
          </cell>
        </row>
        <row r="67">
          <cell r="A67" t="str">
            <v>Ульяновская область</v>
          </cell>
          <cell r="B67">
            <v>52421</v>
          </cell>
          <cell r="C67">
            <v>52960</v>
          </cell>
          <cell r="D67">
            <v>53502</v>
          </cell>
          <cell r="E67">
            <v>54123</v>
          </cell>
          <cell r="F67">
            <v>54440</v>
          </cell>
          <cell r="G67">
            <v>54655</v>
          </cell>
          <cell r="H67">
            <v>54280</v>
          </cell>
          <cell r="I67">
            <v>54547</v>
          </cell>
          <cell r="J67">
            <v>55083</v>
          </cell>
          <cell r="K67">
            <v>55546</v>
          </cell>
          <cell r="L67">
            <v>55923</v>
          </cell>
          <cell r="M67">
            <v>56299</v>
          </cell>
          <cell r="N67">
            <v>56397</v>
          </cell>
          <cell r="O67">
            <v>56593</v>
          </cell>
          <cell r="P67">
            <v>57158</v>
          </cell>
          <cell r="Q67">
            <v>57583</v>
          </cell>
          <cell r="R67">
            <v>57812</v>
          </cell>
          <cell r="S67">
            <v>58463</v>
          </cell>
          <cell r="T67">
            <v>59398</v>
          </cell>
          <cell r="U67">
            <v>60270</v>
          </cell>
          <cell r="V67">
            <v>61772</v>
          </cell>
          <cell r="W67">
            <v>63305</v>
          </cell>
          <cell r="X67">
            <v>63049</v>
          </cell>
          <cell r="Y67">
            <v>63903</v>
          </cell>
          <cell r="Z67">
            <v>64165</v>
          </cell>
          <cell r="AA67">
            <v>65208</v>
          </cell>
          <cell r="AB67">
            <v>66416</v>
          </cell>
          <cell r="AC67">
            <v>67598</v>
          </cell>
          <cell r="AD67">
            <v>68676</v>
          </cell>
          <cell r="AE67">
            <v>70330</v>
          </cell>
          <cell r="AF67">
            <v>71320</v>
          </cell>
          <cell r="AG67">
            <v>72414</v>
          </cell>
          <cell r="AH67">
            <v>73821</v>
          </cell>
          <cell r="AI67">
            <v>75246</v>
          </cell>
          <cell r="AJ67">
            <v>75368</v>
          </cell>
          <cell r="AK67">
            <v>77351</v>
          </cell>
          <cell r="AL67">
            <v>78012</v>
          </cell>
          <cell r="AM67">
            <v>79307</v>
          </cell>
          <cell r="AN67">
            <v>81010</v>
          </cell>
          <cell r="AO67">
            <v>80607</v>
          </cell>
          <cell r="AP67">
            <v>80291</v>
          </cell>
          <cell r="AQ67">
            <v>80313</v>
          </cell>
          <cell r="AR67">
            <v>81239</v>
          </cell>
          <cell r="AS67">
            <v>81254</v>
          </cell>
          <cell r="AT67">
            <v>82917</v>
          </cell>
          <cell r="AU67">
            <v>84271</v>
          </cell>
          <cell r="AV67">
            <v>85407</v>
          </cell>
          <cell r="AW67">
            <v>87725</v>
          </cell>
          <cell r="AX67">
            <v>87979</v>
          </cell>
          <cell r="AY67">
            <v>88981</v>
          </cell>
          <cell r="AZ67">
            <v>90546</v>
          </cell>
          <cell r="BA67">
            <v>92667</v>
          </cell>
          <cell r="BB67">
            <v>94591</v>
          </cell>
          <cell r="BC67">
            <v>96838</v>
          </cell>
          <cell r="BD67">
            <v>97522</v>
          </cell>
          <cell r="BE67">
            <v>100926</v>
          </cell>
          <cell r="BF67">
            <v>105253</v>
          </cell>
          <cell r="BG67">
            <v>108575</v>
          </cell>
          <cell r="BH67">
            <v>110947</v>
          </cell>
          <cell r="BI67">
            <v>112333</v>
          </cell>
          <cell r="BJ67">
            <v>112931</v>
          </cell>
          <cell r="BK67">
            <v>112755</v>
          </cell>
          <cell r="BL67">
            <v>113833</v>
          </cell>
          <cell r="BM67">
            <v>114700</v>
          </cell>
          <cell r="BN67">
            <v>116183</v>
          </cell>
          <cell r="BO67">
            <v>120146</v>
          </cell>
          <cell r="BP67">
            <v>119305</v>
          </cell>
          <cell r="BQ67">
            <v>119864</v>
          </cell>
          <cell r="BR67">
            <v>120142</v>
          </cell>
          <cell r="BS67">
            <v>121191</v>
          </cell>
          <cell r="BT67">
            <v>119310</v>
          </cell>
          <cell r="BU67">
            <v>119474</v>
          </cell>
          <cell r="BV67">
            <v>115304</v>
          </cell>
          <cell r="BW67">
            <v>115433</v>
          </cell>
          <cell r="BX67">
            <v>115717</v>
          </cell>
          <cell r="BY67">
            <v>116076</v>
          </cell>
          <cell r="BZ67">
            <v>116408</v>
          </cell>
          <cell r="CA67">
            <v>116079</v>
          </cell>
          <cell r="CB67">
            <v>115325</v>
          </cell>
          <cell r="CC67">
            <v>116794</v>
          </cell>
          <cell r="CD67">
            <v>117923</v>
          </cell>
          <cell r="CE67">
            <v>119784</v>
          </cell>
          <cell r="CF67">
            <v>121411</v>
          </cell>
          <cell r="CG67">
            <v>123184</v>
          </cell>
        </row>
        <row r="68">
          <cell r="A68" t="str">
            <v>УРАЛЬСКИЙ ФЕДЕРАЛЬНЫЙ ОКРУГ</v>
          </cell>
          <cell r="B68">
            <v>772953</v>
          </cell>
          <cell r="C68">
            <v>782682</v>
          </cell>
          <cell r="D68">
            <v>792045</v>
          </cell>
          <cell r="E68">
            <v>800922</v>
          </cell>
          <cell r="F68">
            <v>805764</v>
          </cell>
          <cell r="G68">
            <v>811743</v>
          </cell>
          <cell r="H68">
            <v>811243</v>
          </cell>
          <cell r="I68">
            <v>819989</v>
          </cell>
          <cell r="J68">
            <v>829709</v>
          </cell>
          <cell r="K68">
            <v>825468</v>
          </cell>
          <cell r="L68">
            <v>838447</v>
          </cell>
          <cell r="M68">
            <v>845812</v>
          </cell>
          <cell r="N68">
            <v>849928</v>
          </cell>
          <cell r="O68">
            <v>860726</v>
          </cell>
          <cell r="P68">
            <v>871142</v>
          </cell>
          <cell r="Q68">
            <v>878562</v>
          </cell>
          <cell r="R68">
            <v>885004</v>
          </cell>
          <cell r="S68">
            <v>895325</v>
          </cell>
          <cell r="T68">
            <v>912092</v>
          </cell>
          <cell r="U68">
            <v>931959</v>
          </cell>
          <cell r="V68">
            <v>956625</v>
          </cell>
          <cell r="W68">
            <v>983597</v>
          </cell>
          <cell r="X68">
            <v>978447</v>
          </cell>
          <cell r="Y68">
            <v>988155</v>
          </cell>
          <cell r="Z68">
            <v>994530</v>
          </cell>
          <cell r="AA68">
            <v>1009947</v>
          </cell>
          <cell r="AB68">
            <v>1031520</v>
          </cell>
          <cell r="AC68">
            <v>1057683</v>
          </cell>
          <cell r="AD68">
            <v>1076629</v>
          </cell>
          <cell r="AE68">
            <v>1107114</v>
          </cell>
          <cell r="AF68">
            <v>1121801</v>
          </cell>
          <cell r="AG68">
            <v>1122582</v>
          </cell>
          <cell r="AH68">
            <v>1144148</v>
          </cell>
          <cell r="AI68">
            <v>1156804</v>
          </cell>
          <cell r="AJ68">
            <v>1154583</v>
          </cell>
          <cell r="AK68">
            <v>1183028</v>
          </cell>
          <cell r="AL68">
            <v>1194454</v>
          </cell>
          <cell r="AM68">
            <v>1217687</v>
          </cell>
          <cell r="AN68">
            <v>1246381</v>
          </cell>
          <cell r="AO68">
            <v>1243294</v>
          </cell>
          <cell r="AP68">
            <v>1238873</v>
          </cell>
          <cell r="AQ68">
            <v>1244110</v>
          </cell>
          <cell r="AR68">
            <v>1258914</v>
          </cell>
          <cell r="AS68">
            <v>1270705</v>
          </cell>
          <cell r="AT68">
            <v>1301047</v>
          </cell>
          <cell r="AU68">
            <v>1324719</v>
          </cell>
          <cell r="AV68">
            <v>1347367</v>
          </cell>
          <cell r="AW68">
            <v>1371980</v>
          </cell>
          <cell r="AX68">
            <v>1380889</v>
          </cell>
          <cell r="AY68">
            <v>1402747</v>
          </cell>
          <cell r="AZ68">
            <v>1433833</v>
          </cell>
          <cell r="BA68">
            <v>1468371</v>
          </cell>
          <cell r="BB68">
            <v>1505119</v>
          </cell>
          <cell r="BC68">
            <v>1543738</v>
          </cell>
          <cell r="BD68">
            <v>1566201</v>
          </cell>
          <cell r="BE68">
            <v>1628524</v>
          </cell>
          <cell r="BF68">
            <v>1698154</v>
          </cell>
          <cell r="BG68">
            <v>1744719</v>
          </cell>
          <cell r="BH68">
            <v>1776557</v>
          </cell>
          <cell r="BI68">
            <v>1801134</v>
          </cell>
          <cell r="BJ68">
            <v>1807787</v>
          </cell>
          <cell r="BK68">
            <v>1813135</v>
          </cell>
          <cell r="BL68">
            <v>1833151</v>
          </cell>
          <cell r="BM68">
            <v>1842961</v>
          </cell>
          <cell r="BN68">
            <v>1853878</v>
          </cell>
          <cell r="BO68">
            <v>1906355</v>
          </cell>
          <cell r="BP68">
            <v>1893994</v>
          </cell>
          <cell r="BQ68">
            <v>1898363</v>
          </cell>
          <cell r="BR68">
            <v>1882510</v>
          </cell>
          <cell r="BS68">
            <v>1876085</v>
          </cell>
          <cell r="BT68">
            <v>1888969</v>
          </cell>
          <cell r="BU68">
            <v>1897183</v>
          </cell>
          <cell r="BV68">
            <v>1887992</v>
          </cell>
          <cell r="BW68">
            <v>1891445</v>
          </cell>
          <cell r="BX68">
            <v>1896669</v>
          </cell>
          <cell r="BY68">
            <v>1906682</v>
          </cell>
          <cell r="BZ68">
            <v>1916923</v>
          </cell>
          <cell r="CA68">
            <v>1923019</v>
          </cell>
          <cell r="CB68">
            <v>1913229</v>
          </cell>
          <cell r="CC68">
            <v>1937627</v>
          </cell>
          <cell r="CD68">
            <v>1960288</v>
          </cell>
          <cell r="CE68">
            <v>1990921</v>
          </cell>
          <cell r="CF68">
            <v>2016475</v>
          </cell>
          <cell r="CG68">
            <v>2047528</v>
          </cell>
        </row>
        <row r="69">
          <cell r="A69" t="str">
            <v>Курганская область</v>
          </cell>
          <cell r="B69">
            <v>30310</v>
          </cell>
          <cell r="C69">
            <v>30713</v>
          </cell>
          <cell r="D69">
            <v>31128</v>
          </cell>
          <cell r="E69">
            <v>31599</v>
          </cell>
          <cell r="F69">
            <v>31964</v>
          </cell>
          <cell r="G69">
            <v>32300</v>
          </cell>
          <cell r="H69">
            <v>32452</v>
          </cell>
          <cell r="I69">
            <v>33033</v>
          </cell>
          <cell r="J69">
            <v>33487</v>
          </cell>
          <cell r="K69">
            <v>33456</v>
          </cell>
          <cell r="L69">
            <v>33723</v>
          </cell>
          <cell r="M69">
            <v>33745</v>
          </cell>
          <cell r="N69">
            <v>33906</v>
          </cell>
          <cell r="O69">
            <v>34029</v>
          </cell>
          <cell r="P69">
            <v>34450</v>
          </cell>
          <cell r="Q69">
            <v>34829</v>
          </cell>
          <cell r="R69">
            <v>35091</v>
          </cell>
          <cell r="S69">
            <v>35485</v>
          </cell>
          <cell r="T69">
            <v>36176</v>
          </cell>
          <cell r="U69">
            <v>36879</v>
          </cell>
          <cell r="V69">
            <v>37914</v>
          </cell>
          <cell r="W69">
            <v>39218</v>
          </cell>
          <cell r="X69">
            <v>38980</v>
          </cell>
          <cell r="Y69">
            <v>39536</v>
          </cell>
          <cell r="Z69">
            <v>39667</v>
          </cell>
          <cell r="AA69">
            <v>40311</v>
          </cell>
          <cell r="AB69">
            <v>41243</v>
          </cell>
          <cell r="AC69">
            <v>42230</v>
          </cell>
          <cell r="AD69">
            <v>43050</v>
          </cell>
          <cell r="AE69">
            <v>44198</v>
          </cell>
          <cell r="AF69">
            <v>44993</v>
          </cell>
          <cell r="AG69">
            <v>45722</v>
          </cell>
          <cell r="AH69">
            <v>46708</v>
          </cell>
          <cell r="AI69">
            <v>47344</v>
          </cell>
          <cell r="AJ69">
            <v>47376</v>
          </cell>
          <cell r="AK69">
            <v>48548</v>
          </cell>
          <cell r="AL69">
            <v>48995</v>
          </cell>
          <cell r="AM69">
            <v>50083</v>
          </cell>
          <cell r="AN69">
            <v>51313</v>
          </cell>
          <cell r="AO69">
            <v>50983</v>
          </cell>
          <cell r="AP69">
            <v>50613</v>
          </cell>
          <cell r="AQ69">
            <v>50759</v>
          </cell>
          <cell r="AR69">
            <v>51184</v>
          </cell>
          <cell r="AS69">
            <v>51264</v>
          </cell>
          <cell r="AT69">
            <v>52556</v>
          </cell>
          <cell r="AU69">
            <v>53442</v>
          </cell>
          <cell r="AV69">
            <v>54297</v>
          </cell>
          <cell r="AW69">
            <v>55663</v>
          </cell>
          <cell r="AX69">
            <v>55953</v>
          </cell>
          <cell r="AY69">
            <v>56959</v>
          </cell>
          <cell r="AZ69">
            <v>58083</v>
          </cell>
          <cell r="BA69">
            <v>59727</v>
          </cell>
          <cell r="BB69">
            <v>61219</v>
          </cell>
          <cell r="BC69">
            <v>63059</v>
          </cell>
          <cell r="BD69">
            <v>63991</v>
          </cell>
          <cell r="BE69">
            <v>66783</v>
          </cell>
          <cell r="BF69">
            <v>70257</v>
          </cell>
          <cell r="BG69">
            <v>72514</v>
          </cell>
          <cell r="BH69">
            <v>73980</v>
          </cell>
          <cell r="BI69">
            <v>75122</v>
          </cell>
          <cell r="BJ69">
            <v>75789</v>
          </cell>
          <cell r="BK69">
            <v>76207</v>
          </cell>
          <cell r="BL69">
            <v>77202</v>
          </cell>
          <cell r="BM69">
            <v>77681</v>
          </cell>
          <cell r="BN69">
            <v>78677</v>
          </cell>
          <cell r="BO69">
            <v>81202</v>
          </cell>
          <cell r="BP69">
            <v>80974</v>
          </cell>
          <cell r="BQ69">
            <v>81576</v>
          </cell>
          <cell r="BR69">
            <v>81302</v>
          </cell>
          <cell r="BS69">
            <v>81800</v>
          </cell>
          <cell r="BT69">
            <v>79031</v>
          </cell>
          <cell r="BU69">
            <v>79276</v>
          </cell>
          <cell r="BV69">
            <v>76671</v>
          </cell>
          <cell r="BW69">
            <v>76973</v>
          </cell>
          <cell r="BX69">
            <v>77133</v>
          </cell>
          <cell r="BY69">
            <v>77563</v>
          </cell>
          <cell r="BZ69">
            <v>78119</v>
          </cell>
          <cell r="CA69">
            <v>78251</v>
          </cell>
          <cell r="CB69">
            <v>77526</v>
          </cell>
          <cell r="CC69">
            <v>78632</v>
          </cell>
          <cell r="CD69">
            <v>79611</v>
          </cell>
          <cell r="CE69">
            <v>80767</v>
          </cell>
          <cell r="CF69">
            <v>82094</v>
          </cell>
          <cell r="CG69">
            <v>83862</v>
          </cell>
        </row>
        <row r="70">
          <cell r="A70" t="str">
            <v>Свердловская область</v>
          </cell>
          <cell r="B70">
            <v>215804</v>
          </cell>
          <cell r="C70">
            <v>219144</v>
          </cell>
          <cell r="D70">
            <v>222256</v>
          </cell>
          <cell r="E70">
            <v>225112</v>
          </cell>
          <cell r="F70">
            <v>227093</v>
          </cell>
          <cell r="G70">
            <v>228864</v>
          </cell>
          <cell r="H70">
            <v>229447</v>
          </cell>
          <cell r="I70">
            <v>232781</v>
          </cell>
          <cell r="J70">
            <v>236220</v>
          </cell>
          <cell r="K70">
            <v>235007</v>
          </cell>
          <cell r="L70">
            <v>240249</v>
          </cell>
          <cell r="M70">
            <v>243369</v>
          </cell>
          <cell r="N70">
            <v>245073</v>
          </cell>
          <cell r="O70">
            <v>249012</v>
          </cell>
          <cell r="P70">
            <v>253257</v>
          </cell>
          <cell r="Q70">
            <v>256677</v>
          </cell>
          <cell r="R70">
            <v>258581</v>
          </cell>
          <cell r="S70">
            <v>262488</v>
          </cell>
          <cell r="T70">
            <v>267872</v>
          </cell>
          <cell r="U70">
            <v>274407</v>
          </cell>
          <cell r="V70">
            <v>282444</v>
          </cell>
          <cell r="W70">
            <v>292000</v>
          </cell>
          <cell r="X70">
            <v>288678</v>
          </cell>
          <cell r="Y70">
            <v>293819</v>
          </cell>
          <cell r="Z70">
            <v>296409</v>
          </cell>
          <cell r="AA70">
            <v>302095</v>
          </cell>
          <cell r="AB70">
            <v>309549</v>
          </cell>
          <cell r="AC70">
            <v>318672</v>
          </cell>
          <cell r="AD70">
            <v>324455</v>
          </cell>
          <cell r="AE70">
            <v>334553</v>
          </cell>
          <cell r="AF70">
            <v>339980</v>
          </cell>
          <cell r="AG70">
            <v>345792</v>
          </cell>
          <cell r="AH70">
            <v>352089</v>
          </cell>
          <cell r="AI70">
            <v>356126</v>
          </cell>
          <cell r="AJ70">
            <v>352668</v>
          </cell>
          <cell r="AK70">
            <v>360443</v>
          </cell>
          <cell r="AL70">
            <v>364770</v>
          </cell>
          <cell r="AM70">
            <v>372768</v>
          </cell>
          <cell r="AN70">
            <v>383373</v>
          </cell>
          <cell r="AO70">
            <v>382758</v>
          </cell>
          <cell r="AP70">
            <v>381257</v>
          </cell>
          <cell r="AQ70">
            <v>382699</v>
          </cell>
          <cell r="AR70">
            <v>387312</v>
          </cell>
          <cell r="AS70">
            <v>390737</v>
          </cell>
          <cell r="AT70">
            <v>399858</v>
          </cell>
          <cell r="AU70">
            <v>406378</v>
          </cell>
          <cell r="AV70">
            <v>413347</v>
          </cell>
          <cell r="AW70">
            <v>421356</v>
          </cell>
          <cell r="AX70">
            <v>424369</v>
          </cell>
          <cell r="AY70">
            <v>431564</v>
          </cell>
          <cell r="AZ70">
            <v>441115</v>
          </cell>
          <cell r="BA70">
            <v>451634</v>
          </cell>
          <cell r="BB70">
            <v>461995</v>
          </cell>
          <cell r="BC70">
            <v>473803</v>
          </cell>
          <cell r="BD70">
            <v>481340</v>
          </cell>
          <cell r="BE70">
            <v>500913</v>
          </cell>
          <cell r="BF70">
            <v>525096</v>
          </cell>
          <cell r="BG70">
            <v>540313</v>
          </cell>
          <cell r="BH70">
            <v>551690</v>
          </cell>
          <cell r="BI70">
            <v>563649</v>
          </cell>
          <cell r="BJ70">
            <v>566913</v>
          </cell>
          <cell r="BK70">
            <v>568887</v>
          </cell>
          <cell r="BL70">
            <v>576910</v>
          </cell>
          <cell r="BM70">
            <v>582651</v>
          </cell>
          <cell r="BN70">
            <v>589352</v>
          </cell>
          <cell r="BO70">
            <v>608490</v>
          </cell>
          <cell r="BP70">
            <v>604808</v>
          </cell>
          <cell r="BQ70">
            <v>607221</v>
          </cell>
          <cell r="BR70">
            <v>606113</v>
          </cell>
          <cell r="BS70">
            <v>605877</v>
          </cell>
          <cell r="BT70">
            <v>606585</v>
          </cell>
          <cell r="BU70">
            <v>611058</v>
          </cell>
          <cell r="BV70">
            <v>607220</v>
          </cell>
          <cell r="BW70">
            <v>608197</v>
          </cell>
          <cell r="BX70">
            <v>610077</v>
          </cell>
          <cell r="BY70">
            <v>613516</v>
          </cell>
          <cell r="BZ70">
            <v>616437</v>
          </cell>
          <cell r="CA70">
            <v>617745</v>
          </cell>
          <cell r="CB70">
            <v>614182</v>
          </cell>
          <cell r="CC70">
            <v>621269</v>
          </cell>
          <cell r="CD70">
            <v>629148</v>
          </cell>
          <cell r="CE70">
            <v>639891</v>
          </cell>
          <cell r="CF70">
            <v>646310</v>
          </cell>
          <cell r="CG70">
            <v>657682</v>
          </cell>
        </row>
        <row r="71">
          <cell r="A71" t="str">
            <v>Тюменская область</v>
          </cell>
          <cell r="B71">
            <v>387759</v>
          </cell>
          <cell r="C71">
            <v>391793</v>
          </cell>
          <cell r="D71">
            <v>395640</v>
          </cell>
          <cell r="E71">
            <v>399436</v>
          </cell>
          <cell r="F71">
            <v>400664</v>
          </cell>
          <cell r="G71">
            <v>403537</v>
          </cell>
          <cell r="H71">
            <v>403502</v>
          </cell>
          <cell r="I71">
            <v>407128</v>
          </cell>
          <cell r="J71">
            <v>411188</v>
          </cell>
          <cell r="K71">
            <v>409223</v>
          </cell>
          <cell r="L71">
            <v>414454</v>
          </cell>
          <cell r="M71">
            <v>417327</v>
          </cell>
          <cell r="N71">
            <v>418853</v>
          </cell>
          <cell r="O71">
            <v>423622</v>
          </cell>
          <cell r="P71">
            <v>427556</v>
          </cell>
          <cell r="Q71">
            <v>429716</v>
          </cell>
          <cell r="R71">
            <v>432884</v>
          </cell>
          <cell r="S71">
            <v>437013</v>
          </cell>
          <cell r="T71">
            <v>445005</v>
          </cell>
          <cell r="U71">
            <v>453916</v>
          </cell>
          <cell r="V71">
            <v>464669</v>
          </cell>
          <cell r="W71">
            <v>476470</v>
          </cell>
          <cell r="X71">
            <v>476620</v>
          </cell>
          <cell r="Y71">
            <v>477317</v>
          </cell>
          <cell r="Z71">
            <v>479537</v>
          </cell>
          <cell r="AA71">
            <v>485448</v>
          </cell>
          <cell r="AB71">
            <v>494456</v>
          </cell>
          <cell r="AC71">
            <v>505700</v>
          </cell>
          <cell r="AD71">
            <v>514613</v>
          </cell>
          <cell r="AE71">
            <v>528434</v>
          </cell>
          <cell r="AF71">
            <v>532635</v>
          </cell>
          <cell r="AG71">
            <v>523188</v>
          </cell>
          <cell r="AH71">
            <v>533495</v>
          </cell>
          <cell r="AI71">
            <v>537153</v>
          </cell>
          <cell r="AJ71">
            <v>538826</v>
          </cell>
          <cell r="AK71">
            <v>553543</v>
          </cell>
          <cell r="AL71">
            <v>558441</v>
          </cell>
          <cell r="AM71">
            <v>567972</v>
          </cell>
          <cell r="AN71">
            <v>580441</v>
          </cell>
          <cell r="AO71">
            <v>579493</v>
          </cell>
          <cell r="AP71">
            <v>578242</v>
          </cell>
          <cell r="AQ71">
            <v>581163</v>
          </cell>
          <cell r="AR71">
            <v>588945</v>
          </cell>
          <cell r="AS71">
            <v>595813</v>
          </cell>
          <cell r="AT71">
            <v>610247</v>
          </cell>
          <cell r="AU71">
            <v>621636</v>
          </cell>
          <cell r="AV71">
            <v>632374</v>
          </cell>
          <cell r="AW71">
            <v>641339</v>
          </cell>
          <cell r="AX71">
            <v>646028</v>
          </cell>
          <cell r="AY71">
            <v>655797</v>
          </cell>
          <cell r="AZ71">
            <v>670063</v>
          </cell>
          <cell r="BA71">
            <v>686185</v>
          </cell>
          <cell r="BB71">
            <v>704345</v>
          </cell>
          <cell r="BC71">
            <v>721309</v>
          </cell>
          <cell r="BD71">
            <v>730563</v>
          </cell>
          <cell r="BE71">
            <v>757820</v>
          </cell>
          <cell r="BF71">
            <v>785049</v>
          </cell>
          <cell r="BG71">
            <v>804146</v>
          </cell>
          <cell r="BH71">
            <v>815678</v>
          </cell>
          <cell r="BI71">
            <v>822563</v>
          </cell>
          <cell r="BJ71">
            <v>823407</v>
          </cell>
          <cell r="BK71">
            <v>825198</v>
          </cell>
          <cell r="BL71">
            <v>832074</v>
          </cell>
          <cell r="BM71">
            <v>832185</v>
          </cell>
          <cell r="BN71">
            <v>831615</v>
          </cell>
          <cell r="BO71">
            <v>851882</v>
          </cell>
          <cell r="BP71">
            <v>844984</v>
          </cell>
          <cell r="BQ71">
            <v>845271</v>
          </cell>
          <cell r="BR71">
            <v>831390</v>
          </cell>
          <cell r="BS71">
            <v>825253</v>
          </cell>
          <cell r="BT71">
            <v>842609</v>
          </cell>
          <cell r="BU71">
            <v>844923</v>
          </cell>
          <cell r="BV71">
            <v>849857</v>
          </cell>
          <cell r="BW71">
            <v>851336</v>
          </cell>
          <cell r="BX71">
            <v>853812</v>
          </cell>
          <cell r="BY71">
            <v>858201</v>
          </cell>
          <cell r="BZ71">
            <v>863206</v>
          </cell>
          <cell r="CA71">
            <v>867091</v>
          </cell>
          <cell r="CB71">
            <v>864133</v>
          </cell>
          <cell r="CC71">
            <v>875093</v>
          </cell>
          <cell r="CD71">
            <v>884457</v>
          </cell>
          <cell r="CE71">
            <v>897726</v>
          </cell>
          <cell r="CF71">
            <v>910502</v>
          </cell>
          <cell r="CG71">
            <v>921600</v>
          </cell>
        </row>
        <row r="72">
          <cell r="A72" t="str">
            <v>в том числе Ханты-Мансийский автономный округ - Югра</v>
          </cell>
          <cell r="B72">
            <v>212410</v>
          </cell>
          <cell r="C72">
            <v>214190</v>
          </cell>
          <cell r="D72">
            <v>215823</v>
          </cell>
          <cell r="E72">
            <v>217477</v>
          </cell>
          <cell r="F72">
            <v>217434</v>
          </cell>
          <cell r="G72">
            <v>218608</v>
          </cell>
          <cell r="H72">
            <v>218117</v>
          </cell>
          <cell r="I72">
            <v>219507</v>
          </cell>
          <cell r="J72">
            <v>221065</v>
          </cell>
          <cell r="K72">
            <v>219224</v>
          </cell>
          <cell r="L72">
            <v>221251</v>
          </cell>
          <cell r="M72">
            <v>222370</v>
          </cell>
          <cell r="N72">
            <v>223176</v>
          </cell>
          <cell r="O72">
            <v>225130</v>
          </cell>
          <cell r="P72">
            <v>226490</v>
          </cell>
          <cell r="Q72">
            <v>227849</v>
          </cell>
          <cell r="R72">
            <v>229247</v>
          </cell>
          <cell r="S72">
            <v>230980</v>
          </cell>
          <cell r="T72">
            <v>234814</v>
          </cell>
          <cell r="U72">
            <v>239120</v>
          </cell>
          <cell r="V72">
            <v>244595</v>
          </cell>
          <cell r="W72">
            <v>250838</v>
          </cell>
          <cell r="X72">
            <v>250695</v>
          </cell>
          <cell r="Y72">
            <v>252283</v>
          </cell>
          <cell r="Z72">
            <v>252939</v>
          </cell>
          <cell r="AA72">
            <v>255494</v>
          </cell>
          <cell r="AB72">
            <v>259343</v>
          </cell>
          <cell r="AC72">
            <v>264980</v>
          </cell>
          <cell r="AD72">
            <v>269015</v>
          </cell>
          <cell r="AE72">
            <v>275080</v>
          </cell>
          <cell r="AF72">
            <v>277409</v>
          </cell>
          <cell r="AG72">
            <v>275397</v>
          </cell>
          <cell r="AH72">
            <v>279707</v>
          </cell>
          <cell r="AI72">
            <v>283172</v>
          </cell>
          <cell r="AJ72">
            <v>284667</v>
          </cell>
          <cell r="AK72">
            <v>291320</v>
          </cell>
          <cell r="AL72">
            <v>292839</v>
          </cell>
          <cell r="AM72">
            <v>297016</v>
          </cell>
          <cell r="AN72">
            <v>302101</v>
          </cell>
          <cell r="AO72">
            <v>301064</v>
          </cell>
          <cell r="AP72">
            <v>299744</v>
          </cell>
          <cell r="AQ72">
            <v>300407</v>
          </cell>
          <cell r="AR72">
            <v>303771</v>
          </cell>
          <cell r="AS72">
            <v>307172</v>
          </cell>
          <cell r="AT72">
            <v>313415</v>
          </cell>
          <cell r="AU72">
            <v>318495</v>
          </cell>
          <cell r="AV72">
            <v>323626</v>
          </cell>
          <cell r="AW72">
            <v>329262</v>
          </cell>
          <cell r="AX72">
            <v>330690</v>
          </cell>
          <cell r="AY72">
            <v>334760</v>
          </cell>
          <cell r="AZ72">
            <v>340790</v>
          </cell>
          <cell r="BA72">
            <v>347665</v>
          </cell>
          <cell r="BB72">
            <v>355578</v>
          </cell>
          <cell r="BC72">
            <v>362729</v>
          </cell>
          <cell r="BD72">
            <v>365673</v>
          </cell>
          <cell r="BE72">
            <v>377527</v>
          </cell>
          <cell r="BF72">
            <v>390289</v>
          </cell>
          <cell r="BG72">
            <v>398405</v>
          </cell>
          <cell r="BH72">
            <v>403651</v>
          </cell>
          <cell r="BI72">
            <v>405074</v>
          </cell>
          <cell r="BJ72">
            <v>403631</v>
          </cell>
          <cell r="BK72">
            <v>402608</v>
          </cell>
          <cell r="BL72">
            <v>404539</v>
          </cell>
          <cell r="BM72">
            <v>401416</v>
          </cell>
          <cell r="BN72">
            <v>400804</v>
          </cell>
          <cell r="BO72">
            <v>408323</v>
          </cell>
          <cell r="BP72">
            <v>403352</v>
          </cell>
          <cell r="BQ72">
            <v>402414</v>
          </cell>
          <cell r="BR72">
            <v>393765</v>
          </cell>
          <cell r="BS72">
            <v>390132</v>
          </cell>
          <cell r="BT72">
            <v>395514</v>
          </cell>
          <cell r="BU72">
            <v>396235</v>
          </cell>
          <cell r="BV72">
            <v>397018</v>
          </cell>
          <cell r="BW72">
            <v>397188</v>
          </cell>
          <cell r="BX72">
            <v>397958</v>
          </cell>
          <cell r="BY72">
            <v>399675</v>
          </cell>
          <cell r="BZ72">
            <v>401626</v>
          </cell>
          <cell r="CA72">
            <v>402523</v>
          </cell>
          <cell r="CB72">
            <v>399465</v>
          </cell>
          <cell r="CC72">
            <v>403771</v>
          </cell>
          <cell r="CD72">
            <v>407489</v>
          </cell>
          <cell r="CE72">
            <v>412789</v>
          </cell>
          <cell r="CF72">
            <v>417691</v>
          </cell>
          <cell r="CG72">
            <v>423074</v>
          </cell>
        </row>
        <row r="73">
          <cell r="A73" t="str">
            <v>в том числе Ямало-Ненецкий автономный округ</v>
          </cell>
          <cell r="B73">
            <v>75822</v>
          </cell>
          <cell r="C73">
            <v>76565</v>
          </cell>
          <cell r="D73">
            <v>77386</v>
          </cell>
          <cell r="E73">
            <v>78178</v>
          </cell>
          <cell r="F73">
            <v>78575</v>
          </cell>
          <cell r="G73">
            <v>79406</v>
          </cell>
          <cell r="H73">
            <v>79616</v>
          </cell>
          <cell r="I73">
            <v>80500</v>
          </cell>
          <cell r="J73">
            <v>81401</v>
          </cell>
          <cell r="K73">
            <v>81602</v>
          </cell>
          <cell r="L73">
            <v>82792</v>
          </cell>
          <cell r="M73">
            <v>83005</v>
          </cell>
          <cell r="N73">
            <v>83577</v>
          </cell>
          <cell r="O73">
            <v>84527</v>
          </cell>
          <cell r="P73">
            <v>85218</v>
          </cell>
          <cell r="Q73">
            <v>85184</v>
          </cell>
          <cell r="R73">
            <v>85693</v>
          </cell>
          <cell r="S73">
            <v>86508</v>
          </cell>
          <cell r="T73">
            <v>88366</v>
          </cell>
          <cell r="U73">
            <v>90464</v>
          </cell>
          <cell r="V73">
            <v>92338</v>
          </cell>
          <cell r="W73">
            <v>93732</v>
          </cell>
          <cell r="X73">
            <v>94093</v>
          </cell>
          <cell r="Y73">
            <v>90586</v>
          </cell>
          <cell r="Z73">
            <v>90732</v>
          </cell>
          <cell r="AA73">
            <v>91489</v>
          </cell>
          <cell r="AB73">
            <v>92646</v>
          </cell>
          <cell r="AC73">
            <v>94741</v>
          </cell>
          <cell r="AD73">
            <v>96357</v>
          </cell>
          <cell r="AE73">
            <v>98985</v>
          </cell>
          <cell r="AF73">
            <v>99915</v>
          </cell>
          <cell r="AG73">
            <v>98011</v>
          </cell>
          <cell r="AH73">
            <v>99877</v>
          </cell>
          <cell r="AI73">
            <v>97174</v>
          </cell>
          <cell r="AJ73">
            <v>97486</v>
          </cell>
          <cell r="AK73">
            <v>99956</v>
          </cell>
          <cell r="AL73">
            <v>100711</v>
          </cell>
          <cell r="AM73">
            <v>101820</v>
          </cell>
          <cell r="AN73">
            <v>103804</v>
          </cell>
          <cell r="AO73">
            <v>103546</v>
          </cell>
          <cell r="AP73">
            <v>103556</v>
          </cell>
          <cell r="AQ73">
            <v>104308</v>
          </cell>
          <cell r="AR73">
            <v>106102</v>
          </cell>
          <cell r="AS73">
            <v>106987</v>
          </cell>
          <cell r="AT73">
            <v>109689</v>
          </cell>
          <cell r="AU73">
            <v>111457</v>
          </cell>
          <cell r="AV73">
            <v>113465</v>
          </cell>
          <cell r="AW73">
            <v>111474</v>
          </cell>
          <cell r="AX73">
            <v>112234</v>
          </cell>
          <cell r="AY73">
            <v>113838</v>
          </cell>
          <cell r="AZ73">
            <v>115994</v>
          </cell>
          <cell r="BA73">
            <v>119295</v>
          </cell>
          <cell r="BB73">
            <v>122610</v>
          </cell>
          <cell r="BC73">
            <v>125950</v>
          </cell>
          <cell r="BD73">
            <v>127280</v>
          </cell>
          <cell r="BE73">
            <v>132400</v>
          </cell>
          <cell r="BF73">
            <v>134364</v>
          </cell>
          <cell r="BG73">
            <v>137419</v>
          </cell>
          <cell r="BH73">
            <v>138891</v>
          </cell>
          <cell r="BI73">
            <v>137192</v>
          </cell>
          <cell r="BJ73">
            <v>137396</v>
          </cell>
          <cell r="BK73">
            <v>137541</v>
          </cell>
          <cell r="BL73">
            <v>138207</v>
          </cell>
          <cell r="BM73">
            <v>139057</v>
          </cell>
          <cell r="BN73">
            <v>136751</v>
          </cell>
          <cell r="BO73">
            <v>140578</v>
          </cell>
          <cell r="BP73">
            <v>139035</v>
          </cell>
          <cell r="BQ73">
            <v>139593</v>
          </cell>
          <cell r="BR73">
            <v>137011</v>
          </cell>
          <cell r="BS73">
            <v>136128</v>
          </cell>
          <cell r="BT73">
            <v>140534</v>
          </cell>
          <cell r="BU73">
            <v>140559</v>
          </cell>
          <cell r="BV73">
            <v>141589</v>
          </cell>
          <cell r="BW73">
            <v>141495</v>
          </cell>
          <cell r="BX73">
            <v>141389</v>
          </cell>
          <cell r="BY73">
            <v>141890</v>
          </cell>
          <cell r="BZ73">
            <v>142640</v>
          </cell>
          <cell r="CA73">
            <v>143475</v>
          </cell>
          <cell r="CB73">
            <v>142659</v>
          </cell>
          <cell r="CC73">
            <v>144797</v>
          </cell>
          <cell r="CD73">
            <v>146353</v>
          </cell>
          <cell r="CE73">
            <v>148652</v>
          </cell>
          <cell r="CF73">
            <v>150615</v>
          </cell>
          <cell r="CG73">
            <v>151095</v>
          </cell>
        </row>
        <row r="74">
          <cell r="A74" t="str">
            <v>Тюменская область без данных по Ханты-Мансийскому автономному округу - Югре и Ямало-Ненецкому автономному округу</v>
          </cell>
          <cell r="B74">
            <v>99526</v>
          </cell>
          <cell r="C74">
            <v>101038</v>
          </cell>
          <cell r="D74">
            <v>102430</v>
          </cell>
          <cell r="E74">
            <v>103780</v>
          </cell>
          <cell r="F74">
            <v>104655</v>
          </cell>
          <cell r="G74">
            <v>105524</v>
          </cell>
          <cell r="H74">
            <v>105768</v>
          </cell>
          <cell r="I74">
            <v>107121</v>
          </cell>
          <cell r="J74">
            <v>108722</v>
          </cell>
          <cell r="K74">
            <v>108397</v>
          </cell>
          <cell r="L74">
            <v>110411</v>
          </cell>
          <cell r="M74">
            <v>111952</v>
          </cell>
          <cell r="N74">
            <v>112100</v>
          </cell>
          <cell r="O74">
            <v>113965</v>
          </cell>
          <cell r="P74">
            <v>115848</v>
          </cell>
          <cell r="Q74">
            <v>116682</v>
          </cell>
          <cell r="R74">
            <v>117943</v>
          </cell>
          <cell r="S74">
            <v>119524</v>
          </cell>
          <cell r="T74">
            <v>121824</v>
          </cell>
          <cell r="U74">
            <v>124332</v>
          </cell>
          <cell r="V74">
            <v>127737</v>
          </cell>
          <cell r="W74">
            <v>131901</v>
          </cell>
          <cell r="X74">
            <v>131833</v>
          </cell>
          <cell r="Y74">
            <v>134448</v>
          </cell>
          <cell r="Z74">
            <v>135867</v>
          </cell>
          <cell r="AA74">
            <v>138465</v>
          </cell>
          <cell r="AB74">
            <v>142467</v>
          </cell>
          <cell r="AC74">
            <v>145979</v>
          </cell>
          <cell r="AD74">
            <v>149241</v>
          </cell>
          <cell r="AE74">
            <v>154369</v>
          </cell>
          <cell r="AF74">
            <v>155311</v>
          </cell>
          <cell r="AG74">
            <v>149780</v>
          </cell>
          <cell r="AH74">
            <v>153911</v>
          </cell>
          <cell r="AI74">
            <v>156808</v>
          </cell>
          <cell r="AJ74">
            <v>156672</v>
          </cell>
          <cell r="AK74">
            <v>162267</v>
          </cell>
          <cell r="AL74">
            <v>164891</v>
          </cell>
          <cell r="AM74">
            <v>169137</v>
          </cell>
          <cell r="AN74">
            <v>174535</v>
          </cell>
          <cell r="AO74">
            <v>174884</v>
          </cell>
          <cell r="AP74">
            <v>174942</v>
          </cell>
          <cell r="AQ74">
            <v>176447</v>
          </cell>
          <cell r="AR74">
            <v>179071</v>
          </cell>
          <cell r="AS74">
            <v>181654</v>
          </cell>
          <cell r="AT74">
            <v>187143</v>
          </cell>
          <cell r="AU74">
            <v>191684</v>
          </cell>
          <cell r="AV74">
            <v>195283</v>
          </cell>
          <cell r="AW74">
            <v>200603</v>
          </cell>
          <cell r="AX74">
            <v>203104</v>
          </cell>
          <cell r="AY74">
            <v>207199</v>
          </cell>
          <cell r="AZ74">
            <v>213279</v>
          </cell>
          <cell r="BA74">
            <v>219225</v>
          </cell>
          <cell r="BB74">
            <v>226156</v>
          </cell>
          <cell r="BC74">
            <v>232631</v>
          </cell>
          <cell r="BD74">
            <v>237610</v>
          </cell>
          <cell r="BE74">
            <v>247893</v>
          </cell>
          <cell r="BF74">
            <v>260397</v>
          </cell>
          <cell r="BG74">
            <v>268322</v>
          </cell>
          <cell r="BH74">
            <v>273137</v>
          </cell>
          <cell r="BI74">
            <v>280296</v>
          </cell>
          <cell r="BJ74">
            <v>282380</v>
          </cell>
          <cell r="BK74">
            <v>285049</v>
          </cell>
          <cell r="BL74">
            <v>289328</v>
          </cell>
          <cell r="BM74">
            <v>291712</v>
          </cell>
          <cell r="BN74">
            <v>294060</v>
          </cell>
          <cell r="BO74">
            <v>302982</v>
          </cell>
          <cell r="BP74">
            <v>302597</v>
          </cell>
          <cell r="BQ74">
            <v>303264</v>
          </cell>
          <cell r="BR74">
            <v>300614</v>
          </cell>
          <cell r="BS74">
            <v>298993</v>
          </cell>
          <cell r="BT74">
            <v>306561</v>
          </cell>
          <cell r="BU74">
            <v>308129</v>
          </cell>
          <cell r="BV74">
            <v>311251</v>
          </cell>
          <cell r="BW74">
            <v>312653</v>
          </cell>
          <cell r="BX74">
            <v>314465</v>
          </cell>
          <cell r="BY74">
            <v>316636</v>
          </cell>
          <cell r="BZ74">
            <v>318940</v>
          </cell>
          <cell r="CA74">
            <v>321093</v>
          </cell>
          <cell r="CB74">
            <v>322008</v>
          </cell>
          <cell r="CC74">
            <v>326525</v>
          </cell>
          <cell r="CD74">
            <v>330615</v>
          </cell>
          <cell r="CE74">
            <v>336285</v>
          </cell>
          <cell r="CF74">
            <v>342196</v>
          </cell>
          <cell r="CG74">
            <v>347431</v>
          </cell>
        </row>
        <row r="75">
          <cell r="A75" t="str">
            <v>Челябинская область</v>
          </cell>
          <cell r="B75">
            <v>139080</v>
          </cell>
          <cell r="C75">
            <v>141031</v>
          </cell>
          <cell r="D75">
            <v>143021</v>
          </cell>
          <cell r="E75">
            <v>144775</v>
          </cell>
          <cell r="F75">
            <v>146042</v>
          </cell>
          <cell r="G75">
            <v>147042</v>
          </cell>
          <cell r="H75">
            <v>145842</v>
          </cell>
          <cell r="I75">
            <v>147047</v>
          </cell>
          <cell r="J75">
            <v>148814</v>
          </cell>
          <cell r="K75">
            <v>147781</v>
          </cell>
          <cell r="L75">
            <v>150021</v>
          </cell>
          <cell r="M75">
            <v>151371</v>
          </cell>
          <cell r="N75">
            <v>152095</v>
          </cell>
          <cell r="O75">
            <v>154063</v>
          </cell>
          <cell r="P75">
            <v>155879</v>
          </cell>
          <cell r="Q75">
            <v>157341</v>
          </cell>
          <cell r="R75">
            <v>158449</v>
          </cell>
          <cell r="S75">
            <v>160338</v>
          </cell>
          <cell r="T75">
            <v>163039</v>
          </cell>
          <cell r="U75">
            <v>166756</v>
          </cell>
          <cell r="V75">
            <v>171599</v>
          </cell>
          <cell r="W75">
            <v>175908</v>
          </cell>
          <cell r="X75">
            <v>174170</v>
          </cell>
          <cell r="Y75">
            <v>177483</v>
          </cell>
          <cell r="Z75">
            <v>178917</v>
          </cell>
          <cell r="AA75">
            <v>182092</v>
          </cell>
          <cell r="AB75">
            <v>186272</v>
          </cell>
          <cell r="AC75">
            <v>191081</v>
          </cell>
          <cell r="AD75">
            <v>194510</v>
          </cell>
          <cell r="AE75">
            <v>199928</v>
          </cell>
          <cell r="AF75">
            <v>204194</v>
          </cell>
          <cell r="AG75">
            <v>207880</v>
          </cell>
          <cell r="AH75">
            <v>211856</v>
          </cell>
          <cell r="AI75">
            <v>216180</v>
          </cell>
          <cell r="AJ75">
            <v>215713</v>
          </cell>
          <cell r="AK75">
            <v>220494</v>
          </cell>
          <cell r="AL75">
            <v>222248</v>
          </cell>
          <cell r="AM75">
            <v>226864</v>
          </cell>
          <cell r="AN75">
            <v>231254</v>
          </cell>
          <cell r="AO75">
            <v>230059</v>
          </cell>
          <cell r="AP75">
            <v>228760</v>
          </cell>
          <cell r="AQ75">
            <v>229489</v>
          </cell>
          <cell r="AR75">
            <v>231473</v>
          </cell>
          <cell r="AS75">
            <v>232891</v>
          </cell>
          <cell r="AT75">
            <v>238386</v>
          </cell>
          <cell r="AU75">
            <v>243263</v>
          </cell>
          <cell r="AV75">
            <v>247350</v>
          </cell>
          <cell r="AW75">
            <v>253622</v>
          </cell>
          <cell r="AX75">
            <v>254539</v>
          </cell>
          <cell r="AY75">
            <v>258427</v>
          </cell>
          <cell r="AZ75">
            <v>264572</v>
          </cell>
          <cell r="BA75">
            <v>270824</v>
          </cell>
          <cell r="BB75">
            <v>277559</v>
          </cell>
          <cell r="BC75">
            <v>285567</v>
          </cell>
          <cell r="BD75">
            <v>290308</v>
          </cell>
          <cell r="BE75">
            <v>303008</v>
          </cell>
          <cell r="BF75">
            <v>317752</v>
          </cell>
          <cell r="BG75">
            <v>327746</v>
          </cell>
          <cell r="BH75">
            <v>335208</v>
          </cell>
          <cell r="BI75">
            <v>339800</v>
          </cell>
          <cell r="BJ75">
            <v>341678</v>
          </cell>
          <cell r="BK75">
            <v>342844</v>
          </cell>
          <cell r="BL75">
            <v>346966</v>
          </cell>
          <cell r="BM75">
            <v>350444</v>
          </cell>
          <cell r="BN75">
            <v>354234</v>
          </cell>
          <cell r="BO75">
            <v>364781</v>
          </cell>
          <cell r="BP75">
            <v>363227</v>
          </cell>
          <cell r="BQ75">
            <v>364294</v>
          </cell>
          <cell r="BR75">
            <v>363705</v>
          </cell>
          <cell r="BS75">
            <v>363155</v>
          </cell>
          <cell r="BT75">
            <v>360744</v>
          </cell>
          <cell r="BU75">
            <v>361926</v>
          </cell>
          <cell r="BV75">
            <v>354243</v>
          </cell>
          <cell r="BW75">
            <v>354939</v>
          </cell>
          <cell r="BX75">
            <v>355647</v>
          </cell>
          <cell r="BY75">
            <v>357403</v>
          </cell>
          <cell r="BZ75">
            <v>359161</v>
          </cell>
          <cell r="CA75">
            <v>359932</v>
          </cell>
          <cell r="CB75">
            <v>357388</v>
          </cell>
          <cell r="CC75">
            <v>362634</v>
          </cell>
          <cell r="CD75">
            <v>367073</v>
          </cell>
          <cell r="CE75">
            <v>372537</v>
          </cell>
          <cell r="CF75">
            <v>377569</v>
          </cell>
          <cell r="CG75">
            <v>384384</v>
          </cell>
        </row>
        <row r="76">
          <cell r="A76" t="str">
            <v>СИБИРСКИЙ ФЕДЕРАЛЬНЫЙ ОКРУГ</v>
          </cell>
          <cell r="B76">
            <v>761507</v>
          </cell>
          <cell r="C76">
            <v>772259</v>
          </cell>
          <cell r="D76">
            <v>780981</v>
          </cell>
          <cell r="E76">
            <v>791809</v>
          </cell>
          <cell r="F76">
            <v>799962</v>
          </cell>
          <cell r="G76">
            <v>805513</v>
          </cell>
          <cell r="H76">
            <v>801499</v>
          </cell>
          <cell r="I76">
            <v>812221</v>
          </cell>
          <cell r="J76">
            <v>824471</v>
          </cell>
          <cell r="K76">
            <v>819006</v>
          </cell>
          <cell r="L76">
            <v>832156</v>
          </cell>
          <cell r="M76">
            <v>845650</v>
          </cell>
          <cell r="N76">
            <v>849927</v>
          </cell>
          <cell r="O76">
            <v>860534</v>
          </cell>
          <cell r="P76">
            <v>872525</v>
          </cell>
          <cell r="Q76">
            <v>882939</v>
          </cell>
          <cell r="R76">
            <v>891082</v>
          </cell>
          <cell r="S76">
            <v>904227</v>
          </cell>
          <cell r="T76">
            <v>923442</v>
          </cell>
          <cell r="U76">
            <v>944756</v>
          </cell>
          <cell r="V76">
            <v>972498</v>
          </cell>
          <cell r="W76">
            <v>1003011</v>
          </cell>
          <cell r="X76">
            <v>993317</v>
          </cell>
          <cell r="Y76">
            <v>1003519</v>
          </cell>
          <cell r="Z76">
            <v>1009697</v>
          </cell>
          <cell r="AA76">
            <v>1028083</v>
          </cell>
          <cell r="AB76">
            <v>1053483</v>
          </cell>
          <cell r="AC76">
            <v>1083787</v>
          </cell>
          <cell r="AD76">
            <v>1106696</v>
          </cell>
          <cell r="AE76">
            <v>1140348</v>
          </cell>
          <cell r="AF76">
            <v>1163655</v>
          </cell>
          <cell r="AG76">
            <v>1187298</v>
          </cell>
          <cell r="AH76">
            <v>1213620</v>
          </cell>
          <cell r="AI76">
            <v>1233497</v>
          </cell>
          <cell r="AJ76">
            <v>1223430</v>
          </cell>
          <cell r="AK76">
            <v>1258733</v>
          </cell>
          <cell r="AL76">
            <v>1271518</v>
          </cell>
          <cell r="AM76">
            <v>1298906</v>
          </cell>
          <cell r="AN76">
            <v>1329960</v>
          </cell>
          <cell r="AO76">
            <v>1325595</v>
          </cell>
          <cell r="AP76">
            <v>1320475</v>
          </cell>
          <cell r="AQ76">
            <v>1326702</v>
          </cell>
          <cell r="AR76">
            <v>1342601</v>
          </cell>
          <cell r="AS76">
            <v>1352988</v>
          </cell>
          <cell r="AT76">
            <v>1386741</v>
          </cell>
          <cell r="AU76">
            <v>1413961</v>
          </cell>
          <cell r="AV76">
            <v>1435978</v>
          </cell>
          <cell r="AW76">
            <v>1469158</v>
          </cell>
          <cell r="AX76">
            <v>1478639</v>
          </cell>
          <cell r="AY76">
            <v>1502005</v>
          </cell>
          <cell r="AZ76">
            <v>1538280</v>
          </cell>
          <cell r="BA76">
            <v>1576156</v>
          </cell>
          <cell r="BB76">
            <v>1615544</v>
          </cell>
          <cell r="BC76">
            <v>1658711</v>
          </cell>
          <cell r="BD76">
            <v>1681506</v>
          </cell>
          <cell r="BE76">
            <v>1749680</v>
          </cell>
          <cell r="BF76">
            <v>1825390</v>
          </cell>
          <cell r="BG76">
            <v>1880054</v>
          </cell>
          <cell r="BH76">
            <v>1912639</v>
          </cell>
          <cell r="BI76">
            <v>1941280</v>
          </cell>
          <cell r="BJ76">
            <v>1953408</v>
          </cell>
          <cell r="BK76">
            <v>1964167</v>
          </cell>
          <cell r="BL76">
            <v>1989948</v>
          </cell>
          <cell r="BM76">
            <v>2005262</v>
          </cell>
          <cell r="BN76">
            <v>2023318</v>
          </cell>
          <cell r="BO76">
            <v>2078941</v>
          </cell>
          <cell r="BP76">
            <v>2063262</v>
          </cell>
          <cell r="BQ76">
            <v>2069337</v>
          </cell>
          <cell r="BR76">
            <v>2061018</v>
          </cell>
          <cell r="BS76">
            <v>2053978</v>
          </cell>
          <cell r="BT76">
            <v>2040206</v>
          </cell>
          <cell r="BU76">
            <v>2044142</v>
          </cell>
          <cell r="BV76">
            <v>2003876</v>
          </cell>
          <cell r="BW76">
            <v>2004746</v>
          </cell>
          <cell r="BX76">
            <v>2008147</v>
          </cell>
          <cell r="BY76">
            <v>2018817</v>
          </cell>
          <cell r="BZ76">
            <v>2029126</v>
          </cell>
          <cell r="CA76">
            <v>2029067</v>
          </cell>
          <cell r="CB76">
            <v>2017797</v>
          </cell>
          <cell r="CC76">
            <v>2040458</v>
          </cell>
          <cell r="CD76">
            <v>2059698</v>
          </cell>
          <cell r="CE76">
            <v>2086102</v>
          </cell>
          <cell r="CF76">
            <v>2106355</v>
          </cell>
          <cell r="CG76">
            <v>2136796</v>
          </cell>
        </row>
        <row r="77">
          <cell r="A77" t="str">
            <v>Республика Алтай</v>
          </cell>
          <cell r="B77">
            <v>3820</v>
          </cell>
          <cell r="C77">
            <v>3876</v>
          </cell>
          <cell r="D77">
            <v>3917</v>
          </cell>
          <cell r="E77">
            <v>3947</v>
          </cell>
          <cell r="F77">
            <v>4000</v>
          </cell>
          <cell r="G77">
            <v>4063</v>
          </cell>
          <cell r="H77">
            <v>4091</v>
          </cell>
          <cell r="I77">
            <v>4151</v>
          </cell>
          <cell r="J77">
            <v>4211</v>
          </cell>
          <cell r="K77">
            <v>4206</v>
          </cell>
          <cell r="L77">
            <v>4261</v>
          </cell>
          <cell r="M77">
            <v>4298</v>
          </cell>
          <cell r="N77">
            <v>4319</v>
          </cell>
          <cell r="O77">
            <v>4391</v>
          </cell>
          <cell r="P77">
            <v>4479</v>
          </cell>
          <cell r="Q77">
            <v>4519</v>
          </cell>
          <cell r="R77">
            <v>4576</v>
          </cell>
          <cell r="S77">
            <v>4632</v>
          </cell>
          <cell r="T77">
            <v>4801</v>
          </cell>
          <cell r="U77">
            <v>4871</v>
          </cell>
          <cell r="V77">
            <v>4987</v>
          </cell>
          <cell r="W77">
            <v>5199</v>
          </cell>
          <cell r="X77">
            <v>5228</v>
          </cell>
          <cell r="Y77">
            <v>5371</v>
          </cell>
          <cell r="Z77">
            <v>5397</v>
          </cell>
          <cell r="AA77">
            <v>5457</v>
          </cell>
          <cell r="AB77">
            <v>5547</v>
          </cell>
          <cell r="AC77">
            <v>5741</v>
          </cell>
          <cell r="AD77">
            <v>5869</v>
          </cell>
          <cell r="AE77">
            <v>6098</v>
          </cell>
          <cell r="AF77">
            <v>6237</v>
          </cell>
          <cell r="AG77">
            <v>6387</v>
          </cell>
          <cell r="AH77">
            <v>6497</v>
          </cell>
          <cell r="AI77">
            <v>6657</v>
          </cell>
          <cell r="AJ77">
            <v>6745</v>
          </cell>
          <cell r="AK77">
            <v>6979</v>
          </cell>
          <cell r="AL77">
            <v>7039</v>
          </cell>
          <cell r="AM77">
            <v>7132</v>
          </cell>
          <cell r="AN77">
            <v>7423</v>
          </cell>
          <cell r="AO77">
            <v>7402</v>
          </cell>
          <cell r="AP77">
            <v>7411</v>
          </cell>
          <cell r="AQ77">
            <v>7483</v>
          </cell>
          <cell r="AR77">
            <v>7571</v>
          </cell>
          <cell r="AS77">
            <v>7607</v>
          </cell>
          <cell r="AT77">
            <v>7787</v>
          </cell>
          <cell r="AU77">
            <v>7883</v>
          </cell>
          <cell r="AV77">
            <v>8143</v>
          </cell>
          <cell r="AW77">
            <v>8446</v>
          </cell>
          <cell r="AX77">
            <v>8585</v>
          </cell>
          <cell r="AY77">
            <v>8742</v>
          </cell>
          <cell r="AZ77">
            <v>9121</v>
          </cell>
          <cell r="BA77">
            <v>9426</v>
          </cell>
          <cell r="BB77">
            <v>9749</v>
          </cell>
          <cell r="BC77">
            <v>9970</v>
          </cell>
          <cell r="BD77">
            <v>10169</v>
          </cell>
          <cell r="BE77">
            <v>10799</v>
          </cell>
          <cell r="BF77">
            <v>11471</v>
          </cell>
          <cell r="BG77">
            <v>12011</v>
          </cell>
          <cell r="BH77">
            <v>12433</v>
          </cell>
          <cell r="BI77">
            <v>12780</v>
          </cell>
          <cell r="BJ77">
            <v>12943</v>
          </cell>
          <cell r="BK77">
            <v>13142</v>
          </cell>
          <cell r="BL77">
            <v>13523</v>
          </cell>
          <cell r="BM77">
            <v>13797</v>
          </cell>
          <cell r="BN77">
            <v>14036</v>
          </cell>
          <cell r="BO77">
            <v>14506</v>
          </cell>
          <cell r="BP77">
            <v>14683</v>
          </cell>
          <cell r="BQ77">
            <v>14933</v>
          </cell>
          <cell r="BR77">
            <v>14897</v>
          </cell>
          <cell r="BS77">
            <v>14922</v>
          </cell>
          <cell r="BT77">
            <v>15225</v>
          </cell>
          <cell r="BU77">
            <v>15292</v>
          </cell>
          <cell r="BV77">
            <v>14532</v>
          </cell>
          <cell r="BW77">
            <v>14636</v>
          </cell>
          <cell r="BX77">
            <v>14741</v>
          </cell>
          <cell r="BY77">
            <v>14859</v>
          </cell>
          <cell r="BZ77">
            <v>14945</v>
          </cell>
          <cell r="CA77">
            <v>15119</v>
          </cell>
          <cell r="CB77">
            <v>15115</v>
          </cell>
          <cell r="CC77">
            <v>15349</v>
          </cell>
          <cell r="CD77">
            <v>15593</v>
          </cell>
          <cell r="CE77">
            <v>15931</v>
          </cell>
          <cell r="CF77">
            <v>16394</v>
          </cell>
          <cell r="CG77">
            <v>16842</v>
          </cell>
        </row>
        <row r="78">
          <cell r="A78" t="str">
            <v>Республика Тыва</v>
          </cell>
          <cell r="B78">
            <v>11179</v>
          </cell>
          <cell r="C78">
            <v>11351</v>
          </cell>
          <cell r="D78">
            <v>11517</v>
          </cell>
          <cell r="E78">
            <v>11687</v>
          </cell>
          <cell r="F78">
            <v>11847</v>
          </cell>
          <cell r="G78">
            <v>12044</v>
          </cell>
          <cell r="H78">
            <v>12197</v>
          </cell>
          <cell r="I78">
            <v>12380</v>
          </cell>
          <cell r="J78">
            <v>12621</v>
          </cell>
          <cell r="K78">
            <v>12783</v>
          </cell>
          <cell r="L78">
            <v>12975</v>
          </cell>
          <cell r="M78">
            <v>13136</v>
          </cell>
          <cell r="N78">
            <v>13235</v>
          </cell>
          <cell r="O78">
            <v>13434</v>
          </cell>
          <cell r="P78">
            <v>13626</v>
          </cell>
          <cell r="Q78">
            <v>13767</v>
          </cell>
          <cell r="R78">
            <v>13865</v>
          </cell>
          <cell r="S78">
            <v>13989</v>
          </cell>
          <cell r="T78">
            <v>14240</v>
          </cell>
          <cell r="U78">
            <v>14548</v>
          </cell>
          <cell r="V78">
            <v>15016</v>
          </cell>
          <cell r="W78">
            <v>15504</v>
          </cell>
          <cell r="X78">
            <v>15859</v>
          </cell>
          <cell r="Y78">
            <v>16205</v>
          </cell>
          <cell r="Z78">
            <v>16353</v>
          </cell>
          <cell r="AA78">
            <v>16629</v>
          </cell>
          <cell r="AB78">
            <v>17095</v>
          </cell>
          <cell r="AC78">
            <v>17520</v>
          </cell>
          <cell r="AD78">
            <v>17835</v>
          </cell>
          <cell r="AE78">
            <v>18221</v>
          </cell>
          <cell r="AF78">
            <v>18689</v>
          </cell>
          <cell r="AG78">
            <v>19197</v>
          </cell>
          <cell r="AH78">
            <v>19742</v>
          </cell>
          <cell r="AI78">
            <v>20323</v>
          </cell>
          <cell r="AJ78">
            <v>20682</v>
          </cell>
          <cell r="AK78">
            <v>21420</v>
          </cell>
          <cell r="AL78">
            <v>21836</v>
          </cell>
          <cell r="AM78">
            <v>22378</v>
          </cell>
          <cell r="AN78">
            <v>23333</v>
          </cell>
          <cell r="AO78">
            <v>23358</v>
          </cell>
          <cell r="AP78">
            <v>23363</v>
          </cell>
          <cell r="AQ78">
            <v>23465</v>
          </cell>
          <cell r="AR78">
            <v>23827</v>
          </cell>
          <cell r="AS78">
            <v>24221</v>
          </cell>
          <cell r="AT78">
            <v>25203</v>
          </cell>
          <cell r="AU78">
            <v>26113</v>
          </cell>
          <cell r="AV78">
            <v>27217</v>
          </cell>
          <cell r="AW78">
            <v>28913</v>
          </cell>
          <cell r="AX78">
            <v>29676</v>
          </cell>
          <cell r="AY78">
            <v>30601</v>
          </cell>
          <cell r="AZ78">
            <v>32077</v>
          </cell>
          <cell r="BA78">
            <v>33951</v>
          </cell>
          <cell r="BB78">
            <v>35799</v>
          </cell>
          <cell r="BC78">
            <v>38110</v>
          </cell>
          <cell r="BD78">
            <v>39720</v>
          </cell>
          <cell r="BE78">
            <v>43056</v>
          </cell>
          <cell r="BF78">
            <v>46827</v>
          </cell>
          <cell r="BG78">
            <v>51099</v>
          </cell>
          <cell r="BH78">
            <v>55002</v>
          </cell>
          <cell r="BI78">
            <v>60782</v>
          </cell>
          <cell r="BJ78">
            <v>62784</v>
          </cell>
          <cell r="BK78">
            <v>65883</v>
          </cell>
          <cell r="BL78">
            <v>68466</v>
          </cell>
          <cell r="BM78">
            <v>70874</v>
          </cell>
          <cell r="BN78">
            <v>73991</v>
          </cell>
          <cell r="BO78">
            <v>78014</v>
          </cell>
          <cell r="BP78">
            <v>78756</v>
          </cell>
          <cell r="BQ78">
            <v>79440</v>
          </cell>
          <cell r="BR78">
            <v>79757</v>
          </cell>
          <cell r="BS78">
            <v>78754</v>
          </cell>
          <cell r="BT78">
            <v>80925</v>
          </cell>
          <cell r="BU78">
            <v>81146</v>
          </cell>
          <cell r="BV78">
            <v>80307</v>
          </cell>
          <cell r="BW78">
            <v>80560</v>
          </cell>
          <cell r="BX78">
            <v>81107</v>
          </cell>
          <cell r="BY78">
            <v>82699</v>
          </cell>
          <cell r="BZ78">
            <v>83539</v>
          </cell>
          <cell r="CA78">
            <v>84463</v>
          </cell>
          <cell r="CB78">
            <v>84784</v>
          </cell>
          <cell r="CC78">
            <v>86080</v>
          </cell>
          <cell r="CD78">
            <v>86776</v>
          </cell>
          <cell r="CE78">
            <v>87538</v>
          </cell>
          <cell r="CF78">
            <v>88098</v>
          </cell>
          <cell r="CG78">
            <v>88571</v>
          </cell>
        </row>
        <row r="79">
          <cell r="A79" t="str">
            <v>Республика Хакасия</v>
          </cell>
          <cell r="B79">
            <v>19157</v>
          </cell>
          <cell r="C79">
            <v>19372</v>
          </cell>
          <cell r="D79">
            <v>19580</v>
          </cell>
          <cell r="E79">
            <v>19779</v>
          </cell>
          <cell r="F79">
            <v>19986</v>
          </cell>
          <cell r="G79">
            <v>20171</v>
          </cell>
          <cell r="H79">
            <v>20068</v>
          </cell>
          <cell r="I79">
            <v>20270</v>
          </cell>
          <cell r="J79">
            <v>20599</v>
          </cell>
          <cell r="K79">
            <v>20767</v>
          </cell>
          <cell r="L79">
            <v>21109</v>
          </cell>
          <cell r="M79">
            <v>21426</v>
          </cell>
          <cell r="N79">
            <v>21526</v>
          </cell>
          <cell r="O79">
            <v>21811</v>
          </cell>
          <cell r="P79">
            <v>22043</v>
          </cell>
          <cell r="Q79">
            <v>22241</v>
          </cell>
          <cell r="R79">
            <v>22449</v>
          </cell>
          <cell r="S79">
            <v>22769</v>
          </cell>
          <cell r="T79">
            <v>23203</v>
          </cell>
          <cell r="U79">
            <v>23862</v>
          </cell>
          <cell r="V79">
            <v>24556</v>
          </cell>
          <cell r="W79">
            <v>25545</v>
          </cell>
          <cell r="X79">
            <v>25915</v>
          </cell>
          <cell r="Y79">
            <v>26059</v>
          </cell>
          <cell r="Z79">
            <v>26197</v>
          </cell>
          <cell r="AA79">
            <v>26752</v>
          </cell>
          <cell r="AB79">
            <v>27510</v>
          </cell>
          <cell r="AC79">
            <v>28326</v>
          </cell>
          <cell r="AD79">
            <v>28877</v>
          </cell>
          <cell r="AE79">
            <v>29650</v>
          </cell>
          <cell r="AF79">
            <v>30330</v>
          </cell>
          <cell r="AG79">
            <v>30926</v>
          </cell>
          <cell r="AH79">
            <v>31578</v>
          </cell>
          <cell r="AI79">
            <v>32071</v>
          </cell>
          <cell r="AJ79">
            <v>32169</v>
          </cell>
          <cell r="AK79">
            <v>33278</v>
          </cell>
          <cell r="AL79">
            <v>33761</v>
          </cell>
          <cell r="AM79">
            <v>34458</v>
          </cell>
          <cell r="AN79">
            <v>35366</v>
          </cell>
          <cell r="AO79">
            <v>35163</v>
          </cell>
          <cell r="AP79">
            <v>34999</v>
          </cell>
          <cell r="AQ79">
            <v>35002</v>
          </cell>
          <cell r="AR79">
            <v>35363</v>
          </cell>
          <cell r="AS79">
            <v>35785</v>
          </cell>
          <cell r="AT79">
            <v>36694</v>
          </cell>
          <cell r="AU79">
            <v>37706</v>
          </cell>
          <cell r="AV79">
            <v>38574</v>
          </cell>
          <cell r="AW79">
            <v>40128</v>
          </cell>
          <cell r="AX79">
            <v>40445</v>
          </cell>
          <cell r="AY79">
            <v>41163</v>
          </cell>
          <cell r="AZ79">
            <v>42507</v>
          </cell>
          <cell r="BA79">
            <v>43857</v>
          </cell>
          <cell r="BB79">
            <v>45434</v>
          </cell>
          <cell r="BC79">
            <v>46822</v>
          </cell>
          <cell r="BD79">
            <v>47445</v>
          </cell>
          <cell r="BE79">
            <v>49636</v>
          </cell>
          <cell r="BF79">
            <v>52496</v>
          </cell>
          <cell r="BG79">
            <v>54263</v>
          </cell>
          <cell r="BH79">
            <v>55522</v>
          </cell>
          <cell r="BI79">
            <v>56343</v>
          </cell>
          <cell r="BJ79">
            <v>56476</v>
          </cell>
          <cell r="BK79">
            <v>56611</v>
          </cell>
          <cell r="BL79">
            <v>57258</v>
          </cell>
          <cell r="BM79">
            <v>57952</v>
          </cell>
          <cell r="BN79">
            <v>58558</v>
          </cell>
          <cell r="BO79">
            <v>60341</v>
          </cell>
          <cell r="BP79">
            <v>60163</v>
          </cell>
          <cell r="BQ79">
            <v>60534</v>
          </cell>
          <cell r="BR79">
            <v>60565</v>
          </cell>
          <cell r="BS79">
            <v>60422</v>
          </cell>
          <cell r="BT79">
            <v>60600</v>
          </cell>
          <cell r="BU79">
            <v>60724</v>
          </cell>
          <cell r="BV79">
            <v>60272</v>
          </cell>
          <cell r="BW79">
            <v>60439</v>
          </cell>
          <cell r="BX79">
            <v>60536</v>
          </cell>
          <cell r="BY79">
            <v>61006</v>
          </cell>
          <cell r="BZ79">
            <v>61332</v>
          </cell>
          <cell r="CA79">
            <v>61765</v>
          </cell>
          <cell r="CB79">
            <v>61433</v>
          </cell>
          <cell r="CC79">
            <v>62183</v>
          </cell>
          <cell r="CD79">
            <v>62831</v>
          </cell>
          <cell r="CE79">
            <v>63589</v>
          </cell>
          <cell r="CF79">
            <v>64385</v>
          </cell>
          <cell r="CG79">
            <v>65758</v>
          </cell>
        </row>
        <row r="80">
          <cell r="A80" t="str">
            <v>Алтайский край</v>
          </cell>
          <cell r="B80">
            <v>78835</v>
          </cell>
          <cell r="C80">
            <v>79932</v>
          </cell>
          <cell r="D80">
            <v>81106</v>
          </cell>
          <cell r="E80">
            <v>82280</v>
          </cell>
          <cell r="F80">
            <v>83125</v>
          </cell>
          <cell r="G80">
            <v>83833</v>
          </cell>
          <cell r="H80">
            <v>83970</v>
          </cell>
          <cell r="I80">
            <v>85379</v>
          </cell>
          <cell r="J80">
            <v>86812</v>
          </cell>
          <cell r="K80">
            <v>86061</v>
          </cell>
          <cell r="L80">
            <v>87294</v>
          </cell>
          <cell r="M80">
            <v>88968</v>
          </cell>
          <cell r="N80">
            <v>89108</v>
          </cell>
          <cell r="O80">
            <v>89964</v>
          </cell>
          <cell r="P80">
            <v>91331</v>
          </cell>
          <cell r="Q80">
            <v>92724</v>
          </cell>
          <cell r="R80">
            <v>93860</v>
          </cell>
          <cell r="S80">
            <v>95699</v>
          </cell>
          <cell r="T80">
            <v>98176</v>
          </cell>
          <cell r="U80">
            <v>100531</v>
          </cell>
          <cell r="V80">
            <v>103260</v>
          </cell>
          <cell r="W80">
            <v>106917</v>
          </cell>
          <cell r="X80">
            <v>105557</v>
          </cell>
          <cell r="Y80">
            <v>107430</v>
          </cell>
          <cell r="Z80">
            <v>107883</v>
          </cell>
          <cell r="AA80">
            <v>109928</v>
          </cell>
          <cell r="AB80">
            <v>112654</v>
          </cell>
          <cell r="AC80">
            <v>115514</v>
          </cell>
          <cell r="AD80">
            <v>117889</v>
          </cell>
          <cell r="AE80">
            <v>121566</v>
          </cell>
          <cell r="AF80">
            <v>124058</v>
          </cell>
          <cell r="AG80">
            <v>126785</v>
          </cell>
          <cell r="AH80">
            <v>129765</v>
          </cell>
          <cell r="AI80">
            <v>131769</v>
          </cell>
          <cell r="AJ80">
            <v>129454</v>
          </cell>
          <cell r="AK80">
            <v>132952</v>
          </cell>
          <cell r="AL80">
            <v>134085</v>
          </cell>
          <cell r="AM80">
            <v>136775</v>
          </cell>
          <cell r="AN80">
            <v>139863</v>
          </cell>
          <cell r="AO80">
            <v>139127</v>
          </cell>
          <cell r="AP80">
            <v>138495</v>
          </cell>
          <cell r="AQ80">
            <v>138882</v>
          </cell>
          <cell r="AR80">
            <v>140190</v>
          </cell>
          <cell r="AS80">
            <v>140841</v>
          </cell>
          <cell r="AT80">
            <v>144140</v>
          </cell>
          <cell r="AU80">
            <v>146742</v>
          </cell>
          <cell r="AV80">
            <v>148484</v>
          </cell>
          <cell r="AW80">
            <v>152163</v>
          </cell>
          <cell r="AX80">
            <v>153127</v>
          </cell>
          <cell r="AY80">
            <v>155451</v>
          </cell>
          <cell r="AZ80">
            <v>159210</v>
          </cell>
          <cell r="BA80">
            <v>162869</v>
          </cell>
          <cell r="BB80">
            <v>166524</v>
          </cell>
          <cell r="BC80">
            <v>171182</v>
          </cell>
          <cell r="BD80">
            <v>173573</v>
          </cell>
          <cell r="BE80">
            <v>180876</v>
          </cell>
          <cell r="BF80">
            <v>188751</v>
          </cell>
          <cell r="BG80">
            <v>194481</v>
          </cell>
          <cell r="BH80">
            <v>197060</v>
          </cell>
          <cell r="BI80">
            <v>199649</v>
          </cell>
          <cell r="BJ80">
            <v>200544</v>
          </cell>
          <cell r="BK80">
            <v>201221</v>
          </cell>
          <cell r="BL80">
            <v>203760</v>
          </cell>
          <cell r="BM80">
            <v>204720</v>
          </cell>
          <cell r="BN80">
            <v>205898</v>
          </cell>
          <cell r="BO80">
            <v>210367</v>
          </cell>
          <cell r="BP80">
            <v>208810</v>
          </cell>
          <cell r="BQ80">
            <v>208725</v>
          </cell>
          <cell r="BR80">
            <v>208211</v>
          </cell>
          <cell r="BS80">
            <v>209189</v>
          </cell>
          <cell r="BT80">
            <v>205901</v>
          </cell>
          <cell r="BU80">
            <v>205963</v>
          </cell>
          <cell r="BV80">
            <v>200376</v>
          </cell>
          <cell r="BW80">
            <v>200536</v>
          </cell>
          <cell r="BX80">
            <v>200582</v>
          </cell>
          <cell r="BY80">
            <v>201108</v>
          </cell>
          <cell r="BZ80">
            <v>202098</v>
          </cell>
          <cell r="CA80">
            <v>201610</v>
          </cell>
          <cell r="CB80">
            <v>201459</v>
          </cell>
          <cell r="CC80">
            <v>204151</v>
          </cell>
          <cell r="CD80">
            <v>206106</v>
          </cell>
          <cell r="CE80">
            <v>208782</v>
          </cell>
          <cell r="CF80">
            <v>211286</v>
          </cell>
          <cell r="CG80">
            <v>214299</v>
          </cell>
        </row>
        <row r="81">
          <cell r="A81" t="str">
            <v>Красноярский край</v>
          </cell>
          <cell r="B81">
            <v>158379</v>
          </cell>
          <cell r="C81">
            <v>160340</v>
          </cell>
          <cell r="D81">
            <v>161798</v>
          </cell>
          <cell r="E81">
            <v>163577</v>
          </cell>
          <cell r="F81">
            <v>165074</v>
          </cell>
          <cell r="G81">
            <v>165769</v>
          </cell>
          <cell r="H81">
            <v>163413</v>
          </cell>
          <cell r="I81">
            <v>165408</v>
          </cell>
          <cell r="J81">
            <v>167563</v>
          </cell>
          <cell r="K81">
            <v>166988</v>
          </cell>
          <cell r="L81">
            <v>169619</v>
          </cell>
          <cell r="M81">
            <v>172333</v>
          </cell>
          <cell r="N81">
            <v>173004</v>
          </cell>
          <cell r="O81">
            <v>175112</v>
          </cell>
          <cell r="P81">
            <v>177553</v>
          </cell>
          <cell r="Q81">
            <v>179006</v>
          </cell>
          <cell r="R81">
            <v>180045</v>
          </cell>
          <cell r="S81">
            <v>182686</v>
          </cell>
          <cell r="T81">
            <v>186487</v>
          </cell>
          <cell r="U81">
            <v>190827</v>
          </cell>
          <cell r="V81">
            <v>196652</v>
          </cell>
          <cell r="W81">
            <v>202764</v>
          </cell>
          <cell r="X81">
            <v>200189</v>
          </cell>
          <cell r="Y81">
            <v>199663</v>
          </cell>
          <cell r="Z81">
            <v>200942</v>
          </cell>
          <cell r="AA81">
            <v>204095</v>
          </cell>
          <cell r="AB81">
            <v>209040</v>
          </cell>
          <cell r="AC81">
            <v>214945</v>
          </cell>
          <cell r="AD81">
            <v>219609</v>
          </cell>
          <cell r="AE81">
            <v>226088</v>
          </cell>
          <cell r="AF81">
            <v>230256</v>
          </cell>
          <cell r="AG81">
            <v>234453</v>
          </cell>
          <cell r="AH81">
            <v>239155</v>
          </cell>
          <cell r="AI81">
            <v>241919</v>
          </cell>
          <cell r="AJ81">
            <v>241704</v>
          </cell>
          <cell r="AK81">
            <v>247419</v>
          </cell>
          <cell r="AL81">
            <v>249778</v>
          </cell>
          <cell r="AM81">
            <v>255083</v>
          </cell>
          <cell r="AN81">
            <v>261335</v>
          </cell>
          <cell r="AO81">
            <v>260716</v>
          </cell>
          <cell r="AP81">
            <v>260030</v>
          </cell>
          <cell r="AQ81">
            <v>261792</v>
          </cell>
          <cell r="AR81">
            <v>265305</v>
          </cell>
          <cell r="AS81">
            <v>268506</v>
          </cell>
          <cell r="AT81">
            <v>275776</v>
          </cell>
          <cell r="AU81">
            <v>282044</v>
          </cell>
          <cell r="AV81">
            <v>286415</v>
          </cell>
          <cell r="AW81">
            <v>292712</v>
          </cell>
          <cell r="AX81">
            <v>294496</v>
          </cell>
          <cell r="AY81">
            <v>298985</v>
          </cell>
          <cell r="AZ81">
            <v>306248</v>
          </cell>
          <cell r="BA81">
            <v>313005</v>
          </cell>
          <cell r="BB81">
            <v>320346</v>
          </cell>
          <cell r="BC81">
            <v>328725</v>
          </cell>
          <cell r="BD81">
            <v>333453</v>
          </cell>
          <cell r="BE81">
            <v>346153</v>
          </cell>
          <cell r="BF81">
            <v>359939</v>
          </cell>
          <cell r="BG81">
            <v>368763</v>
          </cell>
          <cell r="BH81">
            <v>374746</v>
          </cell>
          <cell r="BI81">
            <v>378532</v>
          </cell>
          <cell r="BJ81">
            <v>379897</v>
          </cell>
          <cell r="BK81">
            <v>381078</v>
          </cell>
          <cell r="BL81">
            <v>384976</v>
          </cell>
          <cell r="BM81">
            <v>388312</v>
          </cell>
          <cell r="BN81">
            <v>389999</v>
          </cell>
          <cell r="BO81">
            <v>400062</v>
          </cell>
          <cell r="BP81">
            <v>397097</v>
          </cell>
          <cell r="BQ81">
            <v>397809</v>
          </cell>
          <cell r="BR81">
            <v>395349</v>
          </cell>
          <cell r="BS81">
            <v>387195</v>
          </cell>
          <cell r="BT81">
            <v>385864</v>
          </cell>
          <cell r="BU81">
            <v>385740</v>
          </cell>
          <cell r="BV81">
            <v>379154</v>
          </cell>
          <cell r="BW81">
            <v>378634</v>
          </cell>
          <cell r="BX81">
            <v>378759</v>
          </cell>
          <cell r="BY81">
            <v>380968</v>
          </cell>
          <cell r="BZ81">
            <v>382757</v>
          </cell>
          <cell r="CA81">
            <v>383536</v>
          </cell>
          <cell r="CB81">
            <v>380263</v>
          </cell>
          <cell r="CC81">
            <v>383391</v>
          </cell>
          <cell r="CD81">
            <v>386813</v>
          </cell>
          <cell r="CE81">
            <v>391413</v>
          </cell>
          <cell r="CF81">
            <v>394372</v>
          </cell>
          <cell r="CG81">
            <v>398285</v>
          </cell>
        </row>
        <row r="82">
          <cell r="A82" t="str">
            <v>Иркутская область</v>
          </cell>
          <cell r="B82">
            <v>112257</v>
          </cell>
          <cell r="C82">
            <v>113528</v>
          </cell>
          <cell r="D82">
            <v>114469</v>
          </cell>
          <cell r="E82">
            <v>115811</v>
          </cell>
          <cell r="F82">
            <v>116697</v>
          </cell>
          <cell r="G82">
            <v>117265</v>
          </cell>
          <cell r="H82">
            <v>116385</v>
          </cell>
          <cell r="I82">
            <v>117791</v>
          </cell>
          <cell r="J82">
            <v>119297</v>
          </cell>
          <cell r="K82">
            <v>119269</v>
          </cell>
          <cell r="L82">
            <v>120754</v>
          </cell>
          <cell r="M82">
            <v>121978</v>
          </cell>
          <cell r="N82">
            <v>122414</v>
          </cell>
          <cell r="O82">
            <v>123480</v>
          </cell>
          <cell r="P82">
            <v>124757</v>
          </cell>
          <cell r="Q82">
            <v>125899</v>
          </cell>
          <cell r="R82">
            <v>126513</v>
          </cell>
          <cell r="S82">
            <v>128136</v>
          </cell>
          <cell r="T82">
            <v>130010</v>
          </cell>
          <cell r="U82">
            <v>132424</v>
          </cell>
          <cell r="V82">
            <v>136040</v>
          </cell>
          <cell r="W82">
            <v>139369</v>
          </cell>
          <cell r="X82">
            <v>138844</v>
          </cell>
          <cell r="Y82">
            <v>140357</v>
          </cell>
          <cell r="Z82">
            <v>141003</v>
          </cell>
          <cell r="AA82">
            <v>143073</v>
          </cell>
          <cell r="AB82">
            <v>146322</v>
          </cell>
          <cell r="AC82">
            <v>150383</v>
          </cell>
          <cell r="AD82">
            <v>154041</v>
          </cell>
          <cell r="AE82">
            <v>158255</v>
          </cell>
          <cell r="AF82">
            <v>161483</v>
          </cell>
          <cell r="AG82">
            <v>164895</v>
          </cell>
          <cell r="AH82">
            <v>168725</v>
          </cell>
          <cell r="AI82">
            <v>172214</v>
          </cell>
          <cell r="AJ82">
            <v>168233</v>
          </cell>
          <cell r="AK82">
            <v>173435</v>
          </cell>
          <cell r="AL82">
            <v>175013</v>
          </cell>
          <cell r="AM82">
            <v>178667</v>
          </cell>
          <cell r="AN82">
            <v>183049</v>
          </cell>
          <cell r="AO82">
            <v>182521</v>
          </cell>
          <cell r="AP82">
            <v>181926</v>
          </cell>
          <cell r="AQ82">
            <v>182909</v>
          </cell>
          <cell r="AR82">
            <v>184988</v>
          </cell>
          <cell r="AS82">
            <v>185144</v>
          </cell>
          <cell r="AT82">
            <v>190420</v>
          </cell>
          <cell r="AU82">
            <v>194727</v>
          </cell>
          <cell r="AV82">
            <v>198194</v>
          </cell>
          <cell r="AW82">
            <v>203682</v>
          </cell>
          <cell r="AX82">
            <v>205287</v>
          </cell>
          <cell r="AY82">
            <v>208926</v>
          </cell>
          <cell r="AZ82">
            <v>214026</v>
          </cell>
          <cell r="BA82">
            <v>219666</v>
          </cell>
          <cell r="BB82">
            <v>226043</v>
          </cell>
          <cell r="BC82">
            <v>232269</v>
          </cell>
          <cell r="BD82">
            <v>233836</v>
          </cell>
          <cell r="BE82">
            <v>243100</v>
          </cell>
          <cell r="BF82">
            <v>253493</v>
          </cell>
          <cell r="BG82">
            <v>261471</v>
          </cell>
          <cell r="BH82">
            <v>266754</v>
          </cell>
          <cell r="BI82">
            <v>269703</v>
          </cell>
          <cell r="BJ82">
            <v>271279</v>
          </cell>
          <cell r="BK82">
            <v>272910</v>
          </cell>
          <cell r="BL82">
            <v>276324</v>
          </cell>
          <cell r="BM82">
            <v>279287</v>
          </cell>
          <cell r="BN82">
            <v>282318</v>
          </cell>
          <cell r="BO82">
            <v>290205</v>
          </cell>
          <cell r="BP82">
            <v>288462</v>
          </cell>
          <cell r="BQ82">
            <v>290252</v>
          </cell>
          <cell r="BR82">
            <v>289134</v>
          </cell>
          <cell r="BS82">
            <v>290629</v>
          </cell>
          <cell r="BT82">
            <v>288532</v>
          </cell>
          <cell r="BU82">
            <v>288786</v>
          </cell>
          <cell r="BV82">
            <v>285243</v>
          </cell>
          <cell r="BW82">
            <v>284998</v>
          </cell>
          <cell r="BX82">
            <v>284970</v>
          </cell>
          <cell r="BY82">
            <v>285835</v>
          </cell>
          <cell r="BZ82">
            <v>287153</v>
          </cell>
          <cell r="CA82">
            <v>287736</v>
          </cell>
          <cell r="CB82">
            <v>286103</v>
          </cell>
          <cell r="CC82">
            <v>289276</v>
          </cell>
          <cell r="CD82">
            <v>291942</v>
          </cell>
          <cell r="CE82">
            <v>295261</v>
          </cell>
          <cell r="CF82">
            <v>298000</v>
          </cell>
          <cell r="CG82">
            <v>302095</v>
          </cell>
        </row>
        <row r="83">
          <cell r="A83" t="str">
            <v>Кемеровская область - Кузбасс</v>
          </cell>
          <cell r="B83">
            <v>93752</v>
          </cell>
          <cell r="C83">
            <v>95318</v>
          </cell>
          <cell r="D83">
            <v>96503</v>
          </cell>
          <cell r="E83">
            <v>98126</v>
          </cell>
          <cell r="F83">
            <v>99006</v>
          </cell>
          <cell r="G83">
            <v>99960</v>
          </cell>
          <cell r="H83">
            <v>100291</v>
          </cell>
          <cell r="I83">
            <v>101489</v>
          </cell>
          <cell r="J83">
            <v>103111</v>
          </cell>
          <cell r="K83">
            <v>102972</v>
          </cell>
          <cell r="L83">
            <v>104478</v>
          </cell>
          <cell r="M83">
            <v>106210</v>
          </cell>
          <cell r="N83">
            <v>106715</v>
          </cell>
          <cell r="O83">
            <v>107715</v>
          </cell>
          <cell r="P83">
            <v>108750</v>
          </cell>
          <cell r="Q83">
            <v>110127</v>
          </cell>
          <cell r="R83">
            <v>110977</v>
          </cell>
          <cell r="S83">
            <v>112775</v>
          </cell>
          <cell r="T83">
            <v>115026</v>
          </cell>
          <cell r="U83">
            <v>117578</v>
          </cell>
          <cell r="V83">
            <v>120893</v>
          </cell>
          <cell r="W83">
            <v>124667</v>
          </cell>
          <cell r="X83">
            <v>122803</v>
          </cell>
          <cell r="Y83">
            <v>124240</v>
          </cell>
          <cell r="Z83">
            <v>124907</v>
          </cell>
          <cell r="AA83">
            <v>127147</v>
          </cell>
          <cell r="AB83">
            <v>130278</v>
          </cell>
          <cell r="AC83">
            <v>133708</v>
          </cell>
          <cell r="AD83">
            <v>136300</v>
          </cell>
          <cell r="AE83">
            <v>140733</v>
          </cell>
          <cell r="AF83">
            <v>143254</v>
          </cell>
          <cell r="AG83">
            <v>146199</v>
          </cell>
          <cell r="AH83">
            <v>149224</v>
          </cell>
          <cell r="AI83">
            <v>151626</v>
          </cell>
          <cell r="AJ83">
            <v>149940</v>
          </cell>
          <cell r="AK83">
            <v>154263</v>
          </cell>
          <cell r="AL83">
            <v>155612</v>
          </cell>
          <cell r="AM83">
            <v>158811</v>
          </cell>
          <cell r="AN83">
            <v>162619</v>
          </cell>
          <cell r="AO83">
            <v>161917</v>
          </cell>
          <cell r="AP83">
            <v>161107</v>
          </cell>
          <cell r="AQ83">
            <v>161376</v>
          </cell>
          <cell r="AR83">
            <v>163030</v>
          </cell>
          <cell r="AS83">
            <v>163551</v>
          </cell>
          <cell r="AT83">
            <v>167278</v>
          </cell>
          <cell r="AU83">
            <v>170541</v>
          </cell>
          <cell r="AV83">
            <v>173546</v>
          </cell>
          <cell r="AW83">
            <v>177549</v>
          </cell>
          <cell r="AX83">
            <v>178400</v>
          </cell>
          <cell r="AY83">
            <v>181014</v>
          </cell>
          <cell r="AZ83">
            <v>184492</v>
          </cell>
          <cell r="BA83">
            <v>189067</v>
          </cell>
          <cell r="BB83">
            <v>193697</v>
          </cell>
          <cell r="BC83">
            <v>198281</v>
          </cell>
          <cell r="BD83">
            <v>199640</v>
          </cell>
          <cell r="BE83">
            <v>207056</v>
          </cell>
          <cell r="BF83">
            <v>216093</v>
          </cell>
          <cell r="BG83">
            <v>222650</v>
          </cell>
          <cell r="BH83">
            <v>225410</v>
          </cell>
          <cell r="BI83">
            <v>226505</v>
          </cell>
          <cell r="BJ83">
            <v>227568</v>
          </cell>
          <cell r="BK83">
            <v>228150</v>
          </cell>
          <cell r="BL83">
            <v>230728</v>
          </cell>
          <cell r="BM83">
            <v>231463</v>
          </cell>
          <cell r="BN83">
            <v>233470</v>
          </cell>
          <cell r="BO83">
            <v>239189</v>
          </cell>
          <cell r="BP83">
            <v>236308</v>
          </cell>
          <cell r="BQ83">
            <v>236551</v>
          </cell>
          <cell r="BR83">
            <v>235148</v>
          </cell>
          <cell r="BS83">
            <v>236014</v>
          </cell>
          <cell r="BT83">
            <v>233754</v>
          </cell>
          <cell r="BU83">
            <v>233767</v>
          </cell>
          <cell r="BV83">
            <v>224473</v>
          </cell>
          <cell r="BW83">
            <v>224066</v>
          </cell>
          <cell r="BX83">
            <v>223948</v>
          </cell>
          <cell r="BY83">
            <v>224834</v>
          </cell>
          <cell r="BZ83">
            <v>225684</v>
          </cell>
          <cell r="CA83">
            <v>224875</v>
          </cell>
          <cell r="CB83">
            <v>222181</v>
          </cell>
          <cell r="CC83">
            <v>224724</v>
          </cell>
          <cell r="CD83">
            <v>226751</v>
          </cell>
          <cell r="CE83">
            <v>229617</v>
          </cell>
          <cell r="CF83">
            <v>232119</v>
          </cell>
          <cell r="CG83">
            <v>235199</v>
          </cell>
        </row>
        <row r="84">
          <cell r="A84" t="str">
            <v>Новосибирская область</v>
          </cell>
          <cell r="B84">
            <v>160810</v>
          </cell>
          <cell r="C84">
            <v>163391</v>
          </cell>
          <cell r="D84">
            <v>165347</v>
          </cell>
          <cell r="E84">
            <v>168021</v>
          </cell>
          <cell r="F84">
            <v>170192</v>
          </cell>
          <cell r="G84">
            <v>171730</v>
          </cell>
          <cell r="H84">
            <v>170909</v>
          </cell>
          <cell r="I84">
            <v>173690</v>
          </cell>
          <cell r="J84">
            <v>176476</v>
          </cell>
          <cell r="K84">
            <v>173008</v>
          </cell>
          <cell r="L84">
            <v>176561</v>
          </cell>
          <cell r="M84">
            <v>180391</v>
          </cell>
          <cell r="N84">
            <v>181936</v>
          </cell>
          <cell r="O84">
            <v>185190</v>
          </cell>
          <cell r="P84">
            <v>188403</v>
          </cell>
          <cell r="Q84">
            <v>191309</v>
          </cell>
          <cell r="R84">
            <v>193865</v>
          </cell>
          <cell r="S84">
            <v>196611</v>
          </cell>
          <cell r="T84">
            <v>201073</v>
          </cell>
          <cell r="U84">
            <v>205795</v>
          </cell>
          <cell r="V84">
            <v>211915</v>
          </cell>
          <cell r="W84">
            <v>219099</v>
          </cell>
          <cell r="X84">
            <v>216015</v>
          </cell>
          <cell r="Y84">
            <v>219964</v>
          </cell>
          <cell r="Z84">
            <v>222076</v>
          </cell>
          <cell r="AA84">
            <v>227226</v>
          </cell>
          <cell r="AB84">
            <v>233916</v>
          </cell>
          <cell r="AC84">
            <v>241768</v>
          </cell>
          <cell r="AD84">
            <v>247240</v>
          </cell>
          <cell r="AE84">
            <v>255184</v>
          </cell>
          <cell r="AF84">
            <v>260518</v>
          </cell>
          <cell r="AG84">
            <v>265778</v>
          </cell>
          <cell r="AH84">
            <v>272042</v>
          </cell>
          <cell r="AI84">
            <v>277584</v>
          </cell>
          <cell r="AJ84">
            <v>277745</v>
          </cell>
          <cell r="AK84">
            <v>285955</v>
          </cell>
          <cell r="AL84">
            <v>289124</v>
          </cell>
          <cell r="AM84">
            <v>296305</v>
          </cell>
          <cell r="AN84">
            <v>303360</v>
          </cell>
          <cell r="AO84">
            <v>302713</v>
          </cell>
          <cell r="AP84">
            <v>301602</v>
          </cell>
          <cell r="AQ84">
            <v>302925</v>
          </cell>
          <cell r="AR84">
            <v>307202</v>
          </cell>
          <cell r="AS84">
            <v>310806</v>
          </cell>
          <cell r="AT84">
            <v>317750</v>
          </cell>
          <cell r="AU84">
            <v>322484</v>
          </cell>
          <cell r="AV84">
            <v>326961</v>
          </cell>
          <cell r="AW84">
            <v>333733</v>
          </cell>
          <cell r="AX84">
            <v>335591</v>
          </cell>
          <cell r="AY84">
            <v>340364</v>
          </cell>
          <cell r="AZ84">
            <v>348033</v>
          </cell>
          <cell r="BA84">
            <v>355906</v>
          </cell>
          <cell r="BB84">
            <v>363713</v>
          </cell>
          <cell r="BC84">
            <v>372297</v>
          </cell>
          <cell r="BD84">
            <v>379450</v>
          </cell>
          <cell r="BE84">
            <v>393855</v>
          </cell>
          <cell r="BF84">
            <v>411112</v>
          </cell>
          <cell r="BG84">
            <v>422181</v>
          </cell>
          <cell r="BH84">
            <v>428786</v>
          </cell>
          <cell r="BI84">
            <v>437932</v>
          </cell>
          <cell r="BJ84">
            <v>440384</v>
          </cell>
          <cell r="BK84">
            <v>442615</v>
          </cell>
          <cell r="BL84">
            <v>448485</v>
          </cell>
          <cell r="BM84">
            <v>450985</v>
          </cell>
          <cell r="BN84">
            <v>455324</v>
          </cell>
          <cell r="BO84">
            <v>467810</v>
          </cell>
          <cell r="BP84">
            <v>461629</v>
          </cell>
          <cell r="BQ84">
            <v>462079</v>
          </cell>
          <cell r="BR84">
            <v>460426</v>
          </cell>
          <cell r="BS84">
            <v>458866</v>
          </cell>
          <cell r="BT84">
            <v>459257</v>
          </cell>
          <cell r="BU84">
            <v>461517</v>
          </cell>
          <cell r="BV84">
            <v>459247</v>
          </cell>
          <cell r="BW84">
            <v>459795</v>
          </cell>
          <cell r="BX84">
            <v>461181</v>
          </cell>
          <cell r="BY84">
            <v>463664</v>
          </cell>
          <cell r="BZ84">
            <v>465724</v>
          </cell>
          <cell r="CA84">
            <v>464606</v>
          </cell>
          <cell r="CB84">
            <v>462781</v>
          </cell>
          <cell r="CC84">
            <v>467689</v>
          </cell>
          <cell r="CD84">
            <v>472190</v>
          </cell>
          <cell r="CE84">
            <v>479185</v>
          </cell>
          <cell r="CF84">
            <v>482884</v>
          </cell>
          <cell r="CG84">
            <v>490725</v>
          </cell>
        </row>
        <row r="85">
          <cell r="A85" t="str">
            <v>Омская область</v>
          </cell>
          <cell r="B85">
            <v>74639</v>
          </cell>
          <cell r="C85">
            <v>75906</v>
          </cell>
          <cell r="D85">
            <v>77085</v>
          </cell>
          <cell r="E85">
            <v>78461</v>
          </cell>
          <cell r="F85">
            <v>79436</v>
          </cell>
          <cell r="G85">
            <v>79880</v>
          </cell>
          <cell r="H85">
            <v>79605</v>
          </cell>
          <cell r="I85">
            <v>80561</v>
          </cell>
          <cell r="J85">
            <v>82037</v>
          </cell>
          <cell r="K85">
            <v>81905</v>
          </cell>
          <cell r="L85">
            <v>83312</v>
          </cell>
          <cell r="M85">
            <v>84391</v>
          </cell>
          <cell r="N85">
            <v>84805</v>
          </cell>
          <cell r="O85">
            <v>86130</v>
          </cell>
          <cell r="P85">
            <v>87493</v>
          </cell>
          <cell r="Q85">
            <v>88674</v>
          </cell>
          <cell r="R85">
            <v>89713</v>
          </cell>
          <cell r="S85">
            <v>91057</v>
          </cell>
          <cell r="T85">
            <v>93222</v>
          </cell>
          <cell r="U85">
            <v>95765</v>
          </cell>
          <cell r="V85">
            <v>98907</v>
          </cell>
          <cell r="W85">
            <v>101662</v>
          </cell>
          <cell r="X85">
            <v>100852</v>
          </cell>
          <cell r="Y85">
            <v>101289</v>
          </cell>
          <cell r="Z85">
            <v>101852</v>
          </cell>
          <cell r="AA85">
            <v>103768</v>
          </cell>
          <cell r="AB85">
            <v>106044</v>
          </cell>
          <cell r="AC85">
            <v>109254</v>
          </cell>
          <cell r="AD85">
            <v>111187</v>
          </cell>
          <cell r="AE85">
            <v>114572</v>
          </cell>
          <cell r="AF85">
            <v>117318</v>
          </cell>
          <cell r="AG85">
            <v>120023</v>
          </cell>
          <cell r="AH85">
            <v>122850</v>
          </cell>
          <cell r="AI85">
            <v>124591</v>
          </cell>
          <cell r="AJ85">
            <v>122258</v>
          </cell>
          <cell r="AK85">
            <v>126207</v>
          </cell>
          <cell r="AL85">
            <v>127761</v>
          </cell>
          <cell r="AM85">
            <v>130332</v>
          </cell>
          <cell r="AN85">
            <v>132903</v>
          </cell>
          <cell r="AO85">
            <v>132167</v>
          </cell>
          <cell r="AP85">
            <v>131213</v>
          </cell>
          <cell r="AQ85">
            <v>131910</v>
          </cell>
          <cell r="AR85">
            <v>133387</v>
          </cell>
          <cell r="AS85">
            <v>134031</v>
          </cell>
          <cell r="AT85">
            <v>137096</v>
          </cell>
          <cell r="AU85">
            <v>139658</v>
          </cell>
          <cell r="AV85">
            <v>141426</v>
          </cell>
          <cell r="AW85">
            <v>144028</v>
          </cell>
          <cell r="AX85">
            <v>144799</v>
          </cell>
          <cell r="AY85">
            <v>147319</v>
          </cell>
          <cell r="AZ85">
            <v>151092</v>
          </cell>
          <cell r="BA85">
            <v>155087</v>
          </cell>
          <cell r="BB85">
            <v>158827</v>
          </cell>
          <cell r="BC85">
            <v>163251</v>
          </cell>
          <cell r="BD85">
            <v>165313</v>
          </cell>
          <cell r="BE85">
            <v>172261</v>
          </cell>
          <cell r="BF85">
            <v>178971</v>
          </cell>
          <cell r="BG85">
            <v>183517</v>
          </cell>
          <cell r="BH85">
            <v>185370</v>
          </cell>
          <cell r="BI85">
            <v>186541</v>
          </cell>
          <cell r="BJ85">
            <v>188317</v>
          </cell>
          <cell r="BK85">
            <v>189065</v>
          </cell>
          <cell r="BL85">
            <v>191394</v>
          </cell>
          <cell r="BM85">
            <v>192355</v>
          </cell>
          <cell r="BN85">
            <v>194370</v>
          </cell>
          <cell r="BO85">
            <v>199625</v>
          </cell>
          <cell r="BP85">
            <v>198897</v>
          </cell>
          <cell r="BQ85">
            <v>200176</v>
          </cell>
          <cell r="BR85">
            <v>199057</v>
          </cell>
          <cell r="BS85">
            <v>200398</v>
          </cell>
          <cell r="BT85">
            <v>194790</v>
          </cell>
          <cell r="BU85">
            <v>195687</v>
          </cell>
          <cell r="BV85">
            <v>187560</v>
          </cell>
          <cell r="BW85">
            <v>188086</v>
          </cell>
          <cell r="BX85">
            <v>188963</v>
          </cell>
          <cell r="BY85">
            <v>189864</v>
          </cell>
          <cell r="BZ85">
            <v>191061</v>
          </cell>
          <cell r="CA85">
            <v>190281</v>
          </cell>
          <cell r="CB85">
            <v>188606</v>
          </cell>
          <cell r="CC85">
            <v>190909</v>
          </cell>
          <cell r="CD85">
            <v>192849</v>
          </cell>
          <cell r="CE85">
            <v>195360</v>
          </cell>
          <cell r="CF85">
            <v>197942</v>
          </cell>
          <cell r="CG85">
            <v>202099</v>
          </cell>
        </row>
        <row r="86">
          <cell r="A86" t="str">
            <v>Томская область</v>
          </cell>
          <cell r="B86">
            <v>48679</v>
          </cell>
          <cell r="C86">
            <v>49246</v>
          </cell>
          <cell r="D86">
            <v>49660</v>
          </cell>
          <cell r="E86">
            <v>50119</v>
          </cell>
          <cell r="F86">
            <v>50600</v>
          </cell>
          <cell r="G86">
            <v>50798</v>
          </cell>
          <cell r="H86">
            <v>50568</v>
          </cell>
          <cell r="I86">
            <v>51103</v>
          </cell>
          <cell r="J86">
            <v>51745</v>
          </cell>
          <cell r="K86">
            <v>51048</v>
          </cell>
          <cell r="L86">
            <v>51792</v>
          </cell>
          <cell r="M86">
            <v>52518</v>
          </cell>
          <cell r="N86">
            <v>52864</v>
          </cell>
          <cell r="O86">
            <v>53306</v>
          </cell>
          <cell r="P86">
            <v>54089</v>
          </cell>
          <cell r="Q86">
            <v>54672</v>
          </cell>
          <cell r="R86">
            <v>55217</v>
          </cell>
          <cell r="S86">
            <v>55874</v>
          </cell>
          <cell r="T86">
            <v>57203</v>
          </cell>
          <cell r="U86">
            <v>58555</v>
          </cell>
          <cell r="V86">
            <v>60273</v>
          </cell>
          <cell r="W86">
            <v>62286</v>
          </cell>
          <cell r="X86">
            <v>62056</v>
          </cell>
          <cell r="Y86">
            <v>62940</v>
          </cell>
          <cell r="Z86">
            <v>63088</v>
          </cell>
          <cell r="AA86">
            <v>64009</v>
          </cell>
          <cell r="AB86">
            <v>65077</v>
          </cell>
          <cell r="AC86">
            <v>66628</v>
          </cell>
          <cell r="AD86">
            <v>67850</v>
          </cell>
          <cell r="AE86">
            <v>69979</v>
          </cell>
          <cell r="AF86">
            <v>71512</v>
          </cell>
          <cell r="AG86">
            <v>72655</v>
          </cell>
          <cell r="AH86">
            <v>74040</v>
          </cell>
          <cell r="AI86">
            <v>74744</v>
          </cell>
          <cell r="AJ86">
            <v>74500</v>
          </cell>
          <cell r="AK86">
            <v>76824</v>
          </cell>
          <cell r="AL86">
            <v>77510</v>
          </cell>
          <cell r="AM86">
            <v>78965</v>
          </cell>
          <cell r="AN86">
            <v>80708</v>
          </cell>
          <cell r="AO86">
            <v>80512</v>
          </cell>
          <cell r="AP86">
            <v>80330</v>
          </cell>
          <cell r="AQ86">
            <v>80957</v>
          </cell>
          <cell r="AR86">
            <v>81739</v>
          </cell>
          <cell r="AS86">
            <v>82496</v>
          </cell>
          <cell r="AT86">
            <v>84597</v>
          </cell>
          <cell r="AU86">
            <v>86063</v>
          </cell>
          <cell r="AV86">
            <v>87018</v>
          </cell>
          <cell r="AW86">
            <v>87803</v>
          </cell>
          <cell r="AX86">
            <v>88233</v>
          </cell>
          <cell r="AY86">
            <v>89439</v>
          </cell>
          <cell r="AZ86">
            <v>91475</v>
          </cell>
          <cell r="BA86">
            <v>93322</v>
          </cell>
          <cell r="BB86">
            <v>95413</v>
          </cell>
          <cell r="BC86">
            <v>97803</v>
          </cell>
          <cell r="BD86">
            <v>98907</v>
          </cell>
          <cell r="BE86">
            <v>102888</v>
          </cell>
          <cell r="BF86">
            <v>106237</v>
          </cell>
          <cell r="BG86">
            <v>109618</v>
          </cell>
          <cell r="BH86">
            <v>111555</v>
          </cell>
          <cell r="BI86">
            <v>112513</v>
          </cell>
          <cell r="BJ86">
            <v>113215</v>
          </cell>
          <cell r="BK86">
            <v>113492</v>
          </cell>
          <cell r="BL86">
            <v>115035</v>
          </cell>
          <cell r="BM86">
            <v>115517</v>
          </cell>
          <cell r="BN86">
            <v>115354</v>
          </cell>
          <cell r="BO86">
            <v>118823</v>
          </cell>
          <cell r="BP86">
            <v>118458</v>
          </cell>
          <cell r="BQ86">
            <v>118837</v>
          </cell>
          <cell r="BR86">
            <v>118475</v>
          </cell>
          <cell r="BS86">
            <v>117589</v>
          </cell>
          <cell r="BT86">
            <v>115358</v>
          </cell>
          <cell r="BU86">
            <v>115520</v>
          </cell>
          <cell r="BV86">
            <v>112712</v>
          </cell>
          <cell r="BW86">
            <v>112996</v>
          </cell>
          <cell r="BX86">
            <v>113359</v>
          </cell>
          <cell r="BY86">
            <v>113980</v>
          </cell>
          <cell r="BZ86">
            <v>114832</v>
          </cell>
          <cell r="CA86">
            <v>115075</v>
          </cell>
          <cell r="CB86">
            <v>115073</v>
          </cell>
          <cell r="CC86">
            <v>116706</v>
          </cell>
          <cell r="CD86">
            <v>117847</v>
          </cell>
          <cell r="CE86">
            <v>119426</v>
          </cell>
          <cell r="CF86">
            <v>120876</v>
          </cell>
          <cell r="CG86">
            <v>122923</v>
          </cell>
        </row>
        <row r="87">
          <cell r="A87" t="str">
            <v>ДАЛЬНЕВОСТОЧНЫЙ ФЕДЕРАЛЬНЫЙ ОКРУГ</v>
          </cell>
          <cell r="B87">
            <v>404134</v>
          </cell>
          <cell r="C87">
            <v>409931</v>
          </cell>
          <cell r="D87">
            <v>416063</v>
          </cell>
          <cell r="E87">
            <v>422661</v>
          </cell>
          <cell r="F87">
            <v>426870</v>
          </cell>
          <cell r="G87">
            <v>432131</v>
          </cell>
          <cell r="H87">
            <v>435248</v>
          </cell>
          <cell r="I87">
            <v>442591</v>
          </cell>
          <cell r="J87">
            <v>449845</v>
          </cell>
          <cell r="K87">
            <v>451673</v>
          </cell>
          <cell r="L87">
            <v>458541</v>
          </cell>
          <cell r="M87">
            <v>464051</v>
          </cell>
          <cell r="N87">
            <v>467829</v>
          </cell>
          <cell r="O87">
            <v>477870</v>
          </cell>
          <cell r="P87">
            <v>487401</v>
          </cell>
          <cell r="Q87">
            <v>495442</v>
          </cell>
          <cell r="R87">
            <v>501804</v>
          </cell>
          <cell r="S87">
            <v>510159</v>
          </cell>
          <cell r="T87">
            <v>521682</v>
          </cell>
          <cell r="U87">
            <v>533320</v>
          </cell>
          <cell r="V87">
            <v>548700</v>
          </cell>
          <cell r="W87">
            <v>564092</v>
          </cell>
          <cell r="X87">
            <v>563572</v>
          </cell>
          <cell r="Y87">
            <v>572602</v>
          </cell>
          <cell r="Z87">
            <v>578851</v>
          </cell>
          <cell r="AA87">
            <v>590897</v>
          </cell>
          <cell r="AB87">
            <v>606895</v>
          </cell>
          <cell r="AC87">
            <v>625386</v>
          </cell>
          <cell r="AD87">
            <v>640651</v>
          </cell>
          <cell r="AE87">
            <v>662196</v>
          </cell>
          <cell r="AF87">
            <v>680327</v>
          </cell>
          <cell r="AG87">
            <v>697162</v>
          </cell>
          <cell r="AH87">
            <v>715592</v>
          </cell>
          <cell r="AI87">
            <v>732299</v>
          </cell>
          <cell r="AJ87">
            <v>729555</v>
          </cell>
          <cell r="AK87">
            <v>756652</v>
          </cell>
          <cell r="AL87">
            <v>768786</v>
          </cell>
          <cell r="AM87">
            <v>789077</v>
          </cell>
          <cell r="AN87">
            <v>815193</v>
          </cell>
          <cell r="AO87">
            <v>821554</v>
          </cell>
          <cell r="AP87">
            <v>823065</v>
          </cell>
          <cell r="AQ87">
            <v>829810</v>
          </cell>
          <cell r="AR87">
            <v>842886</v>
          </cell>
          <cell r="AS87">
            <v>852248</v>
          </cell>
          <cell r="AT87">
            <v>876380</v>
          </cell>
          <cell r="AU87">
            <v>895159</v>
          </cell>
          <cell r="AV87">
            <v>911689</v>
          </cell>
          <cell r="AW87">
            <v>933493</v>
          </cell>
          <cell r="AX87">
            <v>940776</v>
          </cell>
          <cell r="AY87">
            <v>957126</v>
          </cell>
          <cell r="AZ87">
            <v>980823</v>
          </cell>
          <cell r="BA87">
            <v>1003678</v>
          </cell>
          <cell r="BB87">
            <v>1030238</v>
          </cell>
          <cell r="BC87">
            <v>1058383</v>
          </cell>
          <cell r="BD87">
            <v>1075913</v>
          </cell>
          <cell r="BE87">
            <v>1116456</v>
          </cell>
          <cell r="BF87">
            <v>1161842</v>
          </cell>
          <cell r="BG87">
            <v>1198653</v>
          </cell>
          <cell r="BH87">
            <v>1226638</v>
          </cell>
          <cell r="BI87">
            <v>1252546</v>
          </cell>
          <cell r="BJ87">
            <v>1262708</v>
          </cell>
          <cell r="BK87">
            <v>1270104</v>
          </cell>
          <cell r="BL87">
            <v>1287045</v>
          </cell>
          <cell r="BM87">
            <v>1302358</v>
          </cell>
          <cell r="BN87">
            <v>1317039</v>
          </cell>
          <cell r="BO87">
            <v>1352244</v>
          </cell>
          <cell r="BP87">
            <v>1359245</v>
          </cell>
          <cell r="BQ87">
            <v>1376468</v>
          </cell>
          <cell r="BR87">
            <v>1381541</v>
          </cell>
          <cell r="BS87">
            <v>1384436</v>
          </cell>
          <cell r="BT87">
            <v>1388568</v>
          </cell>
          <cell r="BU87">
            <v>1400232</v>
          </cell>
          <cell r="BV87">
            <v>1364447</v>
          </cell>
          <cell r="BW87">
            <v>1370730</v>
          </cell>
          <cell r="BX87">
            <v>1378527</v>
          </cell>
          <cell r="BY87">
            <v>1390807</v>
          </cell>
          <cell r="BZ87">
            <v>1405317</v>
          </cell>
          <cell r="CA87">
            <v>1418534</v>
          </cell>
          <cell r="CB87">
            <v>1409950</v>
          </cell>
          <cell r="CC87">
            <v>1433498</v>
          </cell>
          <cell r="CD87">
            <v>1452747</v>
          </cell>
          <cell r="CE87">
            <v>1475132</v>
          </cell>
          <cell r="CF87">
            <v>1493706</v>
          </cell>
          <cell r="CG87">
            <v>1511142</v>
          </cell>
        </row>
        <row r="88">
          <cell r="A88" t="str">
            <v>Республика Бурятия</v>
          </cell>
          <cell r="B88">
            <v>30198</v>
          </cell>
          <cell r="C88">
            <v>30511</v>
          </cell>
          <cell r="D88">
            <v>30855</v>
          </cell>
          <cell r="E88">
            <v>31313</v>
          </cell>
          <cell r="F88">
            <v>31486</v>
          </cell>
          <cell r="G88">
            <v>31787</v>
          </cell>
          <cell r="H88">
            <v>31827</v>
          </cell>
          <cell r="I88">
            <v>32254</v>
          </cell>
          <cell r="J88">
            <v>32728</v>
          </cell>
          <cell r="K88">
            <v>32859</v>
          </cell>
          <cell r="L88">
            <v>33379</v>
          </cell>
          <cell r="M88">
            <v>33910</v>
          </cell>
          <cell r="N88">
            <v>34473</v>
          </cell>
          <cell r="O88">
            <v>35460</v>
          </cell>
          <cell r="P88">
            <v>36245</v>
          </cell>
          <cell r="Q88">
            <v>36688</v>
          </cell>
          <cell r="R88">
            <v>37060</v>
          </cell>
          <cell r="S88">
            <v>37740</v>
          </cell>
          <cell r="T88">
            <v>38485</v>
          </cell>
          <cell r="U88">
            <v>39297</v>
          </cell>
          <cell r="V88">
            <v>40539</v>
          </cell>
          <cell r="W88">
            <v>41767</v>
          </cell>
          <cell r="X88">
            <v>42330</v>
          </cell>
          <cell r="Y88">
            <v>42923</v>
          </cell>
          <cell r="Z88">
            <v>43369</v>
          </cell>
          <cell r="AA88">
            <v>44080</v>
          </cell>
          <cell r="AB88">
            <v>44970</v>
          </cell>
          <cell r="AC88">
            <v>46460</v>
          </cell>
          <cell r="AD88">
            <v>47643</v>
          </cell>
          <cell r="AE88">
            <v>49240</v>
          </cell>
          <cell r="AF88">
            <v>50287</v>
          </cell>
          <cell r="AG88">
            <v>51339</v>
          </cell>
          <cell r="AH88">
            <v>52475</v>
          </cell>
          <cell r="AI88">
            <v>53815</v>
          </cell>
          <cell r="AJ88">
            <v>54110</v>
          </cell>
          <cell r="AK88">
            <v>56105</v>
          </cell>
          <cell r="AL88">
            <v>57071</v>
          </cell>
          <cell r="AM88">
            <v>58683</v>
          </cell>
          <cell r="AN88">
            <v>60756</v>
          </cell>
          <cell r="AO88">
            <v>61277</v>
          </cell>
          <cell r="AP88">
            <v>61255</v>
          </cell>
          <cell r="AQ88">
            <v>61922</v>
          </cell>
          <cell r="AR88">
            <v>62832</v>
          </cell>
          <cell r="AS88">
            <v>63705</v>
          </cell>
          <cell r="AT88">
            <v>65683</v>
          </cell>
          <cell r="AU88">
            <v>67328</v>
          </cell>
          <cell r="AV88">
            <v>68983</v>
          </cell>
          <cell r="AW88">
            <v>70926</v>
          </cell>
          <cell r="AX88">
            <v>71643</v>
          </cell>
          <cell r="AY88">
            <v>73114</v>
          </cell>
          <cell r="AZ88">
            <v>75009</v>
          </cell>
          <cell r="BA88">
            <v>77218</v>
          </cell>
          <cell r="BB88">
            <v>79372</v>
          </cell>
          <cell r="BC88">
            <v>82095</v>
          </cell>
          <cell r="BD88">
            <v>84354</v>
          </cell>
          <cell r="BE88">
            <v>88347</v>
          </cell>
          <cell r="BF88">
            <v>92670</v>
          </cell>
          <cell r="BG88">
            <v>96411</v>
          </cell>
          <cell r="BH88">
            <v>99968</v>
          </cell>
          <cell r="BI88">
            <v>103450</v>
          </cell>
          <cell r="BJ88">
            <v>104760</v>
          </cell>
          <cell r="BK88">
            <v>105886</v>
          </cell>
          <cell r="BL88">
            <v>107865</v>
          </cell>
          <cell r="BM88">
            <v>110219</v>
          </cell>
          <cell r="BN88">
            <v>112686</v>
          </cell>
          <cell r="BO88">
            <v>117226</v>
          </cell>
          <cell r="BP88">
            <v>118792</v>
          </cell>
          <cell r="BQ88">
            <v>121301</v>
          </cell>
          <cell r="BR88">
            <v>123358</v>
          </cell>
          <cell r="BS88">
            <v>124349</v>
          </cell>
          <cell r="BT88">
            <v>126272</v>
          </cell>
          <cell r="BU88">
            <v>128958</v>
          </cell>
          <cell r="BV88">
            <v>126157</v>
          </cell>
          <cell r="BW88">
            <v>128116</v>
          </cell>
          <cell r="BX88">
            <v>130222</v>
          </cell>
          <cell r="BY88">
            <v>132376</v>
          </cell>
          <cell r="BZ88">
            <v>134787</v>
          </cell>
          <cell r="CA88">
            <v>137215</v>
          </cell>
          <cell r="CB88">
            <v>138384</v>
          </cell>
          <cell r="CC88">
            <v>141936</v>
          </cell>
          <cell r="CD88">
            <v>144834</v>
          </cell>
          <cell r="CE88">
            <v>148396</v>
          </cell>
          <cell r="CF88">
            <v>151591</v>
          </cell>
          <cell r="CG88">
            <v>156481</v>
          </cell>
        </row>
        <row r="89">
          <cell r="A89" t="str">
            <v>Республика Саха (Якутия)</v>
          </cell>
          <cell r="B89">
            <v>89280</v>
          </cell>
          <cell r="C89">
            <v>90337</v>
          </cell>
          <cell r="D89">
            <v>91650</v>
          </cell>
          <cell r="E89">
            <v>92691</v>
          </cell>
          <cell r="F89">
            <v>93472</v>
          </cell>
          <cell r="G89">
            <v>94411</v>
          </cell>
          <cell r="H89">
            <v>94979</v>
          </cell>
          <cell r="I89">
            <v>96761</v>
          </cell>
          <cell r="J89">
            <v>98420</v>
          </cell>
          <cell r="K89">
            <v>99448</v>
          </cell>
          <cell r="L89">
            <v>100391</v>
          </cell>
          <cell r="M89">
            <v>100903</v>
          </cell>
          <cell r="N89">
            <v>101263</v>
          </cell>
          <cell r="O89">
            <v>103467</v>
          </cell>
          <cell r="P89">
            <v>105658</v>
          </cell>
          <cell r="Q89">
            <v>107134</v>
          </cell>
          <cell r="R89">
            <v>108129</v>
          </cell>
          <cell r="S89">
            <v>109070</v>
          </cell>
          <cell r="T89">
            <v>110729</v>
          </cell>
          <cell r="U89">
            <v>112720</v>
          </cell>
          <cell r="V89">
            <v>115285</v>
          </cell>
          <cell r="W89">
            <v>117614</v>
          </cell>
          <cell r="X89">
            <v>116909</v>
          </cell>
          <cell r="Y89">
            <v>118022</v>
          </cell>
          <cell r="Z89">
            <v>118807</v>
          </cell>
          <cell r="AA89">
            <v>120568</v>
          </cell>
          <cell r="AB89">
            <v>122592</v>
          </cell>
          <cell r="AC89">
            <v>125118</v>
          </cell>
          <cell r="AD89">
            <v>127219</v>
          </cell>
          <cell r="AE89">
            <v>130596</v>
          </cell>
          <cell r="AF89">
            <v>133973</v>
          </cell>
          <cell r="AG89">
            <v>137333</v>
          </cell>
          <cell r="AH89">
            <v>140135</v>
          </cell>
          <cell r="AI89">
            <v>142742</v>
          </cell>
          <cell r="AJ89">
            <v>141889</v>
          </cell>
          <cell r="AK89">
            <v>145817</v>
          </cell>
          <cell r="AL89">
            <v>147834</v>
          </cell>
          <cell r="AM89">
            <v>151451</v>
          </cell>
          <cell r="AN89">
            <v>156235</v>
          </cell>
          <cell r="AO89">
            <v>158513</v>
          </cell>
          <cell r="AP89">
            <v>159146</v>
          </cell>
          <cell r="AQ89">
            <v>160579</v>
          </cell>
          <cell r="AR89">
            <v>163868</v>
          </cell>
          <cell r="AS89">
            <v>167515</v>
          </cell>
          <cell r="AT89">
            <v>172078</v>
          </cell>
          <cell r="AU89">
            <v>175307</v>
          </cell>
          <cell r="AV89">
            <v>177893</v>
          </cell>
          <cell r="AW89">
            <v>181538</v>
          </cell>
          <cell r="AX89">
            <v>183311</v>
          </cell>
          <cell r="AY89">
            <v>186102</v>
          </cell>
          <cell r="AZ89">
            <v>190160</v>
          </cell>
          <cell r="BA89">
            <v>193730</v>
          </cell>
          <cell r="BB89">
            <v>199144</v>
          </cell>
          <cell r="BC89">
            <v>204325</v>
          </cell>
          <cell r="BD89">
            <v>208891</v>
          </cell>
          <cell r="BE89">
            <v>217055</v>
          </cell>
          <cell r="BF89">
            <v>225896</v>
          </cell>
          <cell r="BG89">
            <v>233480</v>
          </cell>
          <cell r="BH89">
            <v>238953</v>
          </cell>
          <cell r="BI89">
            <v>244850</v>
          </cell>
          <cell r="BJ89">
            <v>246295</v>
          </cell>
          <cell r="BK89">
            <v>247547</v>
          </cell>
          <cell r="BL89">
            <v>249682</v>
          </cell>
          <cell r="BM89">
            <v>253187</v>
          </cell>
          <cell r="BN89">
            <v>256552</v>
          </cell>
          <cell r="BO89">
            <v>262811</v>
          </cell>
          <cell r="BP89">
            <v>265297</v>
          </cell>
          <cell r="BQ89">
            <v>268759</v>
          </cell>
          <cell r="BR89">
            <v>269885</v>
          </cell>
          <cell r="BS89">
            <v>270224</v>
          </cell>
          <cell r="BT89">
            <v>271533</v>
          </cell>
          <cell r="BU89">
            <v>272044</v>
          </cell>
          <cell r="BV89">
            <v>266210</v>
          </cell>
          <cell r="BW89">
            <v>266107</v>
          </cell>
          <cell r="BX89">
            <v>266222</v>
          </cell>
          <cell r="BY89">
            <v>267454</v>
          </cell>
          <cell r="BZ89">
            <v>269242</v>
          </cell>
          <cell r="CA89">
            <v>271153</v>
          </cell>
          <cell r="CB89">
            <v>270793</v>
          </cell>
          <cell r="CC89">
            <v>275420</v>
          </cell>
          <cell r="CD89">
            <v>277996</v>
          </cell>
          <cell r="CE89">
            <v>281291</v>
          </cell>
          <cell r="CF89">
            <v>283278</v>
          </cell>
          <cell r="CG89">
            <v>286498</v>
          </cell>
        </row>
        <row r="90">
          <cell r="A90" t="str">
            <v>Забайкальский край</v>
          </cell>
          <cell r="B90">
            <v>39666</v>
          </cell>
          <cell r="C90">
            <v>40175</v>
          </cell>
          <cell r="D90">
            <v>40631</v>
          </cell>
          <cell r="E90">
            <v>41189</v>
          </cell>
          <cell r="F90">
            <v>41518</v>
          </cell>
          <cell r="G90">
            <v>41888</v>
          </cell>
          <cell r="H90">
            <v>42237</v>
          </cell>
          <cell r="I90">
            <v>42832</v>
          </cell>
          <cell r="J90">
            <v>43473</v>
          </cell>
          <cell r="K90">
            <v>43536</v>
          </cell>
          <cell r="L90">
            <v>44003</v>
          </cell>
          <cell r="M90">
            <v>44025</v>
          </cell>
          <cell r="N90">
            <v>44137</v>
          </cell>
          <cell r="O90">
            <v>44636</v>
          </cell>
          <cell r="P90">
            <v>45134</v>
          </cell>
          <cell r="Q90">
            <v>45793</v>
          </cell>
          <cell r="R90">
            <v>46168</v>
          </cell>
          <cell r="S90">
            <v>46776</v>
          </cell>
          <cell r="T90">
            <v>47518</v>
          </cell>
          <cell r="U90">
            <v>48380</v>
          </cell>
          <cell r="V90">
            <v>49765</v>
          </cell>
          <cell r="W90">
            <v>51110</v>
          </cell>
          <cell r="X90">
            <v>51271</v>
          </cell>
          <cell r="Y90">
            <v>51764</v>
          </cell>
          <cell r="Z90">
            <v>52076</v>
          </cell>
          <cell r="AA90">
            <v>52807</v>
          </cell>
          <cell r="AB90">
            <v>54189</v>
          </cell>
          <cell r="AC90">
            <v>55843</v>
          </cell>
          <cell r="AD90">
            <v>57159</v>
          </cell>
          <cell r="AE90">
            <v>58756</v>
          </cell>
          <cell r="AF90">
            <v>60027</v>
          </cell>
          <cell r="AG90">
            <v>61395</v>
          </cell>
          <cell r="AH90">
            <v>63013</v>
          </cell>
          <cell r="AI90">
            <v>64658</v>
          </cell>
          <cell r="AJ90">
            <v>64912</v>
          </cell>
          <cell r="AK90">
            <v>67192</v>
          </cell>
          <cell r="AL90">
            <v>67972</v>
          </cell>
          <cell r="AM90">
            <v>69577</v>
          </cell>
          <cell r="AN90">
            <v>71959</v>
          </cell>
          <cell r="AO90">
            <v>72181</v>
          </cell>
          <cell r="AP90">
            <v>72111</v>
          </cell>
          <cell r="AQ90">
            <v>72567</v>
          </cell>
          <cell r="AR90">
            <v>73347</v>
          </cell>
          <cell r="AS90">
            <v>74039</v>
          </cell>
          <cell r="AT90">
            <v>75952</v>
          </cell>
          <cell r="AU90">
            <v>77596</v>
          </cell>
          <cell r="AV90">
            <v>79107</v>
          </cell>
          <cell r="AW90">
            <v>81384</v>
          </cell>
          <cell r="AX90">
            <v>81940</v>
          </cell>
          <cell r="AY90">
            <v>83450</v>
          </cell>
          <cell r="AZ90">
            <v>85622</v>
          </cell>
          <cell r="BA90">
            <v>87971</v>
          </cell>
          <cell r="BB90">
            <v>90342</v>
          </cell>
          <cell r="BC90">
            <v>93286</v>
          </cell>
          <cell r="BD90">
            <v>95162</v>
          </cell>
          <cell r="BE90">
            <v>99061</v>
          </cell>
          <cell r="BF90">
            <v>103645</v>
          </cell>
          <cell r="BG90">
            <v>107118</v>
          </cell>
          <cell r="BH90">
            <v>110047</v>
          </cell>
          <cell r="BI90">
            <v>111838</v>
          </cell>
          <cell r="BJ90">
            <v>112752</v>
          </cell>
          <cell r="BK90">
            <v>113522</v>
          </cell>
          <cell r="BL90">
            <v>115176</v>
          </cell>
          <cell r="BM90">
            <v>117161</v>
          </cell>
          <cell r="BN90">
            <v>119194</v>
          </cell>
          <cell r="BO90">
            <v>122519</v>
          </cell>
          <cell r="BP90">
            <v>123281</v>
          </cell>
          <cell r="BQ90">
            <v>124711</v>
          </cell>
          <cell r="BR90">
            <v>125680</v>
          </cell>
          <cell r="BS90">
            <v>126289</v>
          </cell>
          <cell r="BT90">
            <v>124863</v>
          </cell>
          <cell r="BU90">
            <v>126244</v>
          </cell>
          <cell r="BV90">
            <v>123887</v>
          </cell>
          <cell r="BW90">
            <v>124592</v>
          </cell>
          <cell r="BX90">
            <v>125391</v>
          </cell>
          <cell r="BY90">
            <v>126837</v>
          </cell>
          <cell r="BZ90">
            <v>128352</v>
          </cell>
          <cell r="CA90">
            <v>129322</v>
          </cell>
          <cell r="CB90">
            <v>128711</v>
          </cell>
          <cell r="CC90">
            <v>131285</v>
          </cell>
          <cell r="CD90">
            <v>133295</v>
          </cell>
          <cell r="CE90">
            <v>136135</v>
          </cell>
          <cell r="CF90">
            <v>138401</v>
          </cell>
          <cell r="CG90">
            <v>141094</v>
          </cell>
        </row>
        <row r="91">
          <cell r="A91" t="str">
            <v>Камчатский край</v>
          </cell>
          <cell r="B91">
            <v>16765</v>
          </cell>
          <cell r="C91">
            <v>17037</v>
          </cell>
          <cell r="D91">
            <v>17308</v>
          </cell>
          <cell r="E91">
            <v>17680</v>
          </cell>
          <cell r="F91">
            <v>17874</v>
          </cell>
          <cell r="G91">
            <v>18174</v>
          </cell>
          <cell r="H91">
            <v>18398</v>
          </cell>
          <cell r="I91">
            <v>18677</v>
          </cell>
          <cell r="J91">
            <v>18904</v>
          </cell>
          <cell r="K91">
            <v>19012</v>
          </cell>
          <cell r="L91">
            <v>19364</v>
          </cell>
          <cell r="M91">
            <v>19635</v>
          </cell>
          <cell r="N91">
            <v>19731</v>
          </cell>
          <cell r="O91">
            <v>20013</v>
          </cell>
          <cell r="P91">
            <v>20389</v>
          </cell>
          <cell r="Q91">
            <v>20618</v>
          </cell>
          <cell r="R91">
            <v>20794</v>
          </cell>
          <cell r="S91">
            <v>21114</v>
          </cell>
          <cell r="T91">
            <v>21653</v>
          </cell>
          <cell r="U91">
            <v>22166</v>
          </cell>
          <cell r="V91">
            <v>22864</v>
          </cell>
          <cell r="W91">
            <v>23473</v>
          </cell>
          <cell r="X91">
            <v>23502</v>
          </cell>
          <cell r="Y91">
            <v>23879</v>
          </cell>
          <cell r="Z91">
            <v>24160</v>
          </cell>
          <cell r="AA91">
            <v>24697</v>
          </cell>
          <cell r="AB91">
            <v>25389</v>
          </cell>
          <cell r="AC91">
            <v>26240</v>
          </cell>
          <cell r="AD91">
            <v>26894</v>
          </cell>
          <cell r="AE91">
            <v>27629</v>
          </cell>
          <cell r="AF91">
            <v>28246</v>
          </cell>
          <cell r="AG91">
            <v>28938</v>
          </cell>
          <cell r="AH91">
            <v>29711</v>
          </cell>
          <cell r="AI91">
            <v>30404</v>
          </cell>
          <cell r="AJ91">
            <v>30741</v>
          </cell>
          <cell r="AK91">
            <v>31983</v>
          </cell>
          <cell r="AL91">
            <v>32404</v>
          </cell>
          <cell r="AM91">
            <v>33405</v>
          </cell>
          <cell r="AN91">
            <v>34369</v>
          </cell>
          <cell r="AO91">
            <v>34418</v>
          </cell>
          <cell r="AP91">
            <v>34400</v>
          </cell>
          <cell r="AQ91">
            <v>34721</v>
          </cell>
          <cell r="AR91">
            <v>35245</v>
          </cell>
          <cell r="AS91">
            <v>35092</v>
          </cell>
          <cell r="AT91">
            <v>36014</v>
          </cell>
          <cell r="AU91">
            <v>36664</v>
          </cell>
          <cell r="AV91">
            <v>37487</v>
          </cell>
          <cell r="AW91">
            <v>38187</v>
          </cell>
          <cell r="AX91">
            <v>38510</v>
          </cell>
          <cell r="AY91">
            <v>39262</v>
          </cell>
          <cell r="AZ91">
            <v>39938</v>
          </cell>
          <cell r="BA91">
            <v>40727</v>
          </cell>
          <cell r="BB91">
            <v>41328</v>
          </cell>
          <cell r="BC91">
            <v>42159</v>
          </cell>
          <cell r="BD91">
            <v>42275</v>
          </cell>
          <cell r="BE91">
            <v>43622</v>
          </cell>
          <cell r="BF91">
            <v>44966</v>
          </cell>
          <cell r="BG91">
            <v>46258</v>
          </cell>
          <cell r="BH91">
            <v>47011</v>
          </cell>
          <cell r="BI91">
            <v>47492</v>
          </cell>
          <cell r="BJ91">
            <v>47812</v>
          </cell>
          <cell r="BK91">
            <v>47935</v>
          </cell>
          <cell r="BL91">
            <v>48309</v>
          </cell>
          <cell r="BM91">
            <v>48635</v>
          </cell>
          <cell r="BN91">
            <v>48872</v>
          </cell>
          <cell r="BO91">
            <v>49924</v>
          </cell>
          <cell r="BP91">
            <v>49416</v>
          </cell>
          <cell r="BQ91">
            <v>49758</v>
          </cell>
          <cell r="BR91">
            <v>49328</v>
          </cell>
          <cell r="BS91">
            <v>49170</v>
          </cell>
          <cell r="BT91">
            <v>50010</v>
          </cell>
          <cell r="BU91">
            <v>49956</v>
          </cell>
          <cell r="BV91">
            <v>48438</v>
          </cell>
          <cell r="BW91">
            <v>48484</v>
          </cell>
          <cell r="BX91">
            <v>48560</v>
          </cell>
          <cell r="BY91">
            <v>48690</v>
          </cell>
          <cell r="BZ91">
            <v>49012</v>
          </cell>
          <cell r="CA91">
            <v>49057</v>
          </cell>
          <cell r="CB91">
            <v>48707</v>
          </cell>
          <cell r="CC91">
            <v>49282</v>
          </cell>
          <cell r="CD91">
            <v>49778</v>
          </cell>
          <cell r="CE91">
            <v>50439</v>
          </cell>
          <cell r="CF91">
            <v>50999</v>
          </cell>
          <cell r="CG91">
            <v>51502</v>
          </cell>
        </row>
        <row r="92">
          <cell r="A92" t="str">
            <v>Приморский край</v>
          </cell>
          <cell r="B92">
            <v>74597</v>
          </cell>
          <cell r="C92">
            <v>76004</v>
          </cell>
          <cell r="D92">
            <v>77605</v>
          </cell>
          <cell r="E92">
            <v>79355</v>
          </cell>
          <cell r="F92">
            <v>80266</v>
          </cell>
          <cell r="G92">
            <v>81393</v>
          </cell>
          <cell r="H92">
            <v>81793</v>
          </cell>
          <cell r="I92">
            <v>83357</v>
          </cell>
          <cell r="J92">
            <v>84997</v>
          </cell>
          <cell r="K92">
            <v>84256</v>
          </cell>
          <cell r="L92">
            <v>86076</v>
          </cell>
          <cell r="M92">
            <v>87832</v>
          </cell>
          <cell r="N92">
            <v>89158</v>
          </cell>
          <cell r="O92">
            <v>92229</v>
          </cell>
          <cell r="P92">
            <v>95122</v>
          </cell>
          <cell r="Q92">
            <v>97164</v>
          </cell>
          <cell r="R92">
            <v>99076</v>
          </cell>
          <cell r="S92">
            <v>101552</v>
          </cell>
          <cell r="T92">
            <v>104441</v>
          </cell>
          <cell r="U92">
            <v>107300</v>
          </cell>
          <cell r="V92">
            <v>110760</v>
          </cell>
          <cell r="W92">
            <v>114306</v>
          </cell>
          <cell r="X92">
            <v>112553</v>
          </cell>
          <cell r="Y92">
            <v>115122</v>
          </cell>
          <cell r="Z92">
            <v>117170</v>
          </cell>
          <cell r="AA92">
            <v>120907</v>
          </cell>
          <cell r="AB92">
            <v>125974</v>
          </cell>
          <cell r="AC92">
            <v>131003</v>
          </cell>
          <cell r="AD92">
            <v>134914</v>
          </cell>
          <cell r="AE92">
            <v>140721</v>
          </cell>
          <cell r="AF92">
            <v>145349</v>
          </cell>
          <cell r="AG92">
            <v>149469</v>
          </cell>
          <cell r="AH92">
            <v>154444</v>
          </cell>
          <cell r="AI92">
            <v>159030</v>
          </cell>
          <cell r="AJ92">
            <v>157231</v>
          </cell>
          <cell r="AK92">
            <v>164202</v>
          </cell>
          <cell r="AL92">
            <v>167649</v>
          </cell>
          <cell r="AM92">
            <v>173340</v>
          </cell>
          <cell r="AN92">
            <v>181128</v>
          </cell>
          <cell r="AO92">
            <v>183049</v>
          </cell>
          <cell r="AP92">
            <v>183768</v>
          </cell>
          <cell r="AQ92">
            <v>185549</v>
          </cell>
          <cell r="AR92">
            <v>188770</v>
          </cell>
          <cell r="AS92">
            <v>190107</v>
          </cell>
          <cell r="AT92">
            <v>195765</v>
          </cell>
          <cell r="AU92">
            <v>200122</v>
          </cell>
          <cell r="AV92">
            <v>203611</v>
          </cell>
          <cell r="AW92">
            <v>208784</v>
          </cell>
          <cell r="AX92">
            <v>210416</v>
          </cell>
          <cell r="AY92">
            <v>214506</v>
          </cell>
          <cell r="AZ92">
            <v>220891</v>
          </cell>
          <cell r="BA92">
            <v>226867</v>
          </cell>
          <cell r="BB92">
            <v>233063</v>
          </cell>
          <cell r="BC92">
            <v>238801</v>
          </cell>
          <cell r="BD92">
            <v>242712</v>
          </cell>
          <cell r="BE92">
            <v>252037</v>
          </cell>
          <cell r="BF92">
            <v>262806</v>
          </cell>
          <cell r="BG92">
            <v>271062</v>
          </cell>
          <cell r="BH92">
            <v>276928</v>
          </cell>
          <cell r="BI92">
            <v>284463</v>
          </cell>
          <cell r="BJ92">
            <v>286849</v>
          </cell>
          <cell r="BK92">
            <v>289280</v>
          </cell>
          <cell r="BL92">
            <v>294674</v>
          </cell>
          <cell r="BM92">
            <v>299154</v>
          </cell>
          <cell r="BN92">
            <v>303297</v>
          </cell>
          <cell r="BO92">
            <v>312814</v>
          </cell>
          <cell r="BP92">
            <v>315233</v>
          </cell>
          <cell r="BQ92">
            <v>319387</v>
          </cell>
          <cell r="BR92">
            <v>320544</v>
          </cell>
          <cell r="BS92">
            <v>321333</v>
          </cell>
          <cell r="BT92">
            <v>322272</v>
          </cell>
          <cell r="BU92">
            <v>325818</v>
          </cell>
          <cell r="BV92">
            <v>318740</v>
          </cell>
          <cell r="BW92">
            <v>320811</v>
          </cell>
          <cell r="BX92">
            <v>323153</v>
          </cell>
          <cell r="BY92">
            <v>325758</v>
          </cell>
          <cell r="BZ92">
            <v>328646</v>
          </cell>
          <cell r="CA92">
            <v>331331</v>
          </cell>
          <cell r="CB92">
            <v>328898</v>
          </cell>
          <cell r="CC92">
            <v>333154</v>
          </cell>
          <cell r="CD92">
            <v>337752</v>
          </cell>
          <cell r="CE92">
            <v>342081</v>
          </cell>
          <cell r="CF92">
            <v>346420</v>
          </cell>
          <cell r="CG92">
            <v>349793</v>
          </cell>
        </row>
        <row r="93">
          <cell r="A93" t="str">
            <v>Хабаровский край</v>
          </cell>
          <cell r="B93">
            <v>67779</v>
          </cell>
          <cell r="C93">
            <v>68732</v>
          </cell>
          <cell r="D93">
            <v>69658</v>
          </cell>
          <cell r="E93">
            <v>70777</v>
          </cell>
          <cell r="F93">
            <v>71514</v>
          </cell>
          <cell r="G93">
            <v>72522</v>
          </cell>
          <cell r="H93">
            <v>73086</v>
          </cell>
          <cell r="I93">
            <v>74393</v>
          </cell>
          <cell r="J93">
            <v>75670</v>
          </cell>
          <cell r="K93">
            <v>76925</v>
          </cell>
          <cell r="L93">
            <v>78048</v>
          </cell>
          <cell r="M93">
            <v>78850</v>
          </cell>
          <cell r="N93">
            <v>79451</v>
          </cell>
          <cell r="O93">
            <v>80894</v>
          </cell>
          <cell r="P93">
            <v>82140</v>
          </cell>
          <cell r="Q93">
            <v>83193</v>
          </cell>
          <cell r="R93">
            <v>84394</v>
          </cell>
          <cell r="S93">
            <v>85916</v>
          </cell>
          <cell r="T93">
            <v>88244</v>
          </cell>
          <cell r="U93">
            <v>90210</v>
          </cell>
          <cell r="V93">
            <v>92815</v>
          </cell>
          <cell r="W93">
            <v>95567</v>
          </cell>
          <cell r="X93">
            <v>95897</v>
          </cell>
          <cell r="Y93">
            <v>97712</v>
          </cell>
          <cell r="Z93">
            <v>98879</v>
          </cell>
          <cell r="AA93">
            <v>100725</v>
          </cell>
          <cell r="AB93">
            <v>103156</v>
          </cell>
          <cell r="AC93">
            <v>106134</v>
          </cell>
          <cell r="AD93">
            <v>108705</v>
          </cell>
          <cell r="AE93">
            <v>112184</v>
          </cell>
          <cell r="AF93">
            <v>115243</v>
          </cell>
          <cell r="AG93">
            <v>118009</v>
          </cell>
          <cell r="AH93">
            <v>121355</v>
          </cell>
          <cell r="AI93">
            <v>123829</v>
          </cell>
          <cell r="AJ93">
            <v>123112</v>
          </cell>
          <cell r="AK93">
            <v>127151</v>
          </cell>
          <cell r="AL93">
            <v>129122</v>
          </cell>
          <cell r="AM93">
            <v>131920</v>
          </cell>
          <cell r="AN93">
            <v>135329</v>
          </cell>
          <cell r="AO93">
            <v>135972</v>
          </cell>
          <cell r="AP93">
            <v>136120</v>
          </cell>
          <cell r="AQ93">
            <v>137062</v>
          </cell>
          <cell r="AR93">
            <v>139047</v>
          </cell>
          <cell r="AS93">
            <v>140973</v>
          </cell>
          <cell r="AT93">
            <v>144926</v>
          </cell>
          <cell r="AU93">
            <v>148018</v>
          </cell>
          <cell r="AV93">
            <v>150881</v>
          </cell>
          <cell r="AW93">
            <v>153997</v>
          </cell>
          <cell r="AX93">
            <v>155049</v>
          </cell>
          <cell r="AY93">
            <v>157419</v>
          </cell>
          <cell r="AZ93">
            <v>160620</v>
          </cell>
          <cell r="BA93">
            <v>164074</v>
          </cell>
          <cell r="BB93">
            <v>168265</v>
          </cell>
          <cell r="BC93">
            <v>172883</v>
          </cell>
          <cell r="BD93">
            <v>174460</v>
          </cell>
          <cell r="BE93">
            <v>180423</v>
          </cell>
          <cell r="BF93">
            <v>187670</v>
          </cell>
          <cell r="BG93">
            <v>193257</v>
          </cell>
          <cell r="BH93">
            <v>197072</v>
          </cell>
          <cell r="BI93">
            <v>199762</v>
          </cell>
          <cell r="BJ93">
            <v>201630</v>
          </cell>
          <cell r="BK93">
            <v>202952</v>
          </cell>
          <cell r="BL93">
            <v>205294</v>
          </cell>
          <cell r="BM93">
            <v>206023</v>
          </cell>
          <cell r="BN93">
            <v>207153</v>
          </cell>
          <cell r="BO93">
            <v>212189</v>
          </cell>
          <cell r="BP93">
            <v>212301</v>
          </cell>
          <cell r="BQ93">
            <v>214797</v>
          </cell>
          <cell r="BR93">
            <v>214675</v>
          </cell>
          <cell r="BS93">
            <v>214128</v>
          </cell>
          <cell r="BT93">
            <v>214083</v>
          </cell>
          <cell r="BU93">
            <v>215848</v>
          </cell>
          <cell r="BV93">
            <v>210578</v>
          </cell>
          <cell r="BW93">
            <v>211495</v>
          </cell>
          <cell r="BX93">
            <v>212697</v>
          </cell>
          <cell r="BY93">
            <v>214986</v>
          </cell>
          <cell r="BZ93">
            <v>217450</v>
          </cell>
          <cell r="CA93">
            <v>219565</v>
          </cell>
          <cell r="CB93">
            <v>218032</v>
          </cell>
          <cell r="CC93">
            <v>221684</v>
          </cell>
          <cell r="CD93">
            <v>224518</v>
          </cell>
          <cell r="CE93">
            <v>227696</v>
          </cell>
          <cell r="CF93">
            <v>230413</v>
          </cell>
          <cell r="CG93">
            <v>231852</v>
          </cell>
        </row>
        <row r="94">
          <cell r="A94" t="str">
            <v>Амурская область</v>
          </cell>
          <cell r="B94">
            <v>36973</v>
          </cell>
          <cell r="C94">
            <v>37620</v>
          </cell>
          <cell r="D94">
            <v>38151</v>
          </cell>
          <cell r="E94">
            <v>38635</v>
          </cell>
          <cell r="F94">
            <v>39007</v>
          </cell>
          <cell r="G94">
            <v>39436</v>
          </cell>
          <cell r="H94">
            <v>39806</v>
          </cell>
          <cell r="I94">
            <v>40539</v>
          </cell>
          <cell r="J94">
            <v>41095</v>
          </cell>
          <cell r="K94">
            <v>41318</v>
          </cell>
          <cell r="L94">
            <v>41932</v>
          </cell>
          <cell r="M94">
            <v>42440</v>
          </cell>
          <cell r="N94">
            <v>42676</v>
          </cell>
          <cell r="O94">
            <v>43383</v>
          </cell>
          <cell r="P94">
            <v>44111</v>
          </cell>
          <cell r="Q94">
            <v>45203</v>
          </cell>
          <cell r="R94">
            <v>45648</v>
          </cell>
          <cell r="S94">
            <v>46163</v>
          </cell>
          <cell r="T94">
            <v>47192</v>
          </cell>
          <cell r="U94">
            <v>48131</v>
          </cell>
          <cell r="V94">
            <v>49451</v>
          </cell>
          <cell r="W94">
            <v>50969</v>
          </cell>
          <cell r="X94">
            <v>51591</v>
          </cell>
          <cell r="Y94">
            <v>52567</v>
          </cell>
          <cell r="Z94">
            <v>53052</v>
          </cell>
          <cell r="AA94">
            <v>54248</v>
          </cell>
          <cell r="AB94">
            <v>55810</v>
          </cell>
          <cell r="AC94">
            <v>57282</v>
          </cell>
          <cell r="AD94">
            <v>58756</v>
          </cell>
          <cell r="AE94">
            <v>60562</v>
          </cell>
          <cell r="AF94">
            <v>61860</v>
          </cell>
          <cell r="AG94">
            <v>63136</v>
          </cell>
          <cell r="AH94">
            <v>64636</v>
          </cell>
          <cell r="AI94">
            <v>66341</v>
          </cell>
          <cell r="AJ94">
            <v>66314</v>
          </cell>
          <cell r="AK94">
            <v>69330</v>
          </cell>
          <cell r="AL94">
            <v>70788</v>
          </cell>
          <cell r="AM94">
            <v>73174</v>
          </cell>
          <cell r="AN94">
            <v>75791</v>
          </cell>
          <cell r="AO94">
            <v>76647</v>
          </cell>
          <cell r="AP94">
            <v>76999</v>
          </cell>
          <cell r="AQ94">
            <v>77513</v>
          </cell>
          <cell r="AR94">
            <v>78415</v>
          </cell>
          <cell r="AS94">
            <v>79039</v>
          </cell>
          <cell r="AT94">
            <v>81568</v>
          </cell>
          <cell r="AU94">
            <v>83807</v>
          </cell>
          <cell r="AV94">
            <v>85615</v>
          </cell>
          <cell r="AW94">
            <v>88826</v>
          </cell>
          <cell r="AX94">
            <v>89591</v>
          </cell>
          <cell r="AY94">
            <v>91428</v>
          </cell>
          <cell r="AZ94">
            <v>94422</v>
          </cell>
          <cell r="BA94">
            <v>97034</v>
          </cell>
          <cell r="BB94">
            <v>99891</v>
          </cell>
          <cell r="BC94">
            <v>102894</v>
          </cell>
          <cell r="BD94">
            <v>104942</v>
          </cell>
          <cell r="BE94">
            <v>108825</v>
          </cell>
          <cell r="BF94">
            <v>112902</v>
          </cell>
          <cell r="BG94">
            <v>116574</v>
          </cell>
          <cell r="BH94">
            <v>119833</v>
          </cell>
          <cell r="BI94">
            <v>122825</v>
          </cell>
          <cell r="BJ94">
            <v>124208</v>
          </cell>
          <cell r="BK94">
            <v>124415</v>
          </cell>
          <cell r="BL94">
            <v>125842</v>
          </cell>
          <cell r="BM94">
            <v>127076</v>
          </cell>
          <cell r="BN94">
            <v>127384</v>
          </cell>
          <cell r="BO94">
            <v>130213</v>
          </cell>
          <cell r="BP94">
            <v>130186</v>
          </cell>
          <cell r="BQ94">
            <v>131634</v>
          </cell>
          <cell r="BR94">
            <v>132021</v>
          </cell>
          <cell r="BS94">
            <v>132723</v>
          </cell>
          <cell r="BT94">
            <v>132363</v>
          </cell>
          <cell r="BU94">
            <v>133902</v>
          </cell>
          <cell r="BV94">
            <v>127791</v>
          </cell>
          <cell r="BW94">
            <v>128328</v>
          </cell>
          <cell r="BX94">
            <v>129046</v>
          </cell>
          <cell r="BY94">
            <v>130277</v>
          </cell>
          <cell r="BZ94">
            <v>131679</v>
          </cell>
          <cell r="CA94">
            <v>133246</v>
          </cell>
          <cell r="CB94">
            <v>129932</v>
          </cell>
          <cell r="CC94">
            <v>132073</v>
          </cell>
          <cell r="CD94">
            <v>133996</v>
          </cell>
          <cell r="CE94">
            <v>136242</v>
          </cell>
          <cell r="CF94">
            <v>137987</v>
          </cell>
          <cell r="CG94">
            <v>138689</v>
          </cell>
        </row>
        <row r="95">
          <cell r="A95" t="str">
            <v>Магаданская область</v>
          </cell>
          <cell r="B95">
            <v>10916</v>
          </cell>
          <cell r="C95">
            <v>11050</v>
          </cell>
          <cell r="D95">
            <v>11141</v>
          </cell>
          <cell r="E95">
            <v>11311</v>
          </cell>
          <cell r="F95">
            <v>11417</v>
          </cell>
          <cell r="G95">
            <v>11546</v>
          </cell>
          <cell r="H95">
            <v>11774</v>
          </cell>
          <cell r="I95">
            <v>11960</v>
          </cell>
          <cell r="J95">
            <v>12195</v>
          </cell>
          <cell r="K95">
            <v>12206</v>
          </cell>
          <cell r="L95">
            <v>12377</v>
          </cell>
          <cell r="M95">
            <v>12573</v>
          </cell>
          <cell r="N95">
            <v>12588</v>
          </cell>
          <cell r="O95">
            <v>12692</v>
          </cell>
          <cell r="P95">
            <v>12841</v>
          </cell>
          <cell r="Q95">
            <v>12914</v>
          </cell>
          <cell r="R95">
            <v>12956</v>
          </cell>
          <cell r="S95">
            <v>13144</v>
          </cell>
          <cell r="T95">
            <v>13404</v>
          </cell>
          <cell r="U95">
            <v>13735</v>
          </cell>
          <cell r="V95">
            <v>14161</v>
          </cell>
          <cell r="W95">
            <v>14621</v>
          </cell>
          <cell r="X95">
            <v>14499</v>
          </cell>
          <cell r="Y95">
            <v>15049</v>
          </cell>
          <cell r="Z95">
            <v>15249</v>
          </cell>
          <cell r="AA95">
            <v>15625</v>
          </cell>
          <cell r="AB95">
            <v>15947</v>
          </cell>
          <cell r="AC95">
            <v>16423</v>
          </cell>
          <cell r="AD95">
            <v>16760</v>
          </cell>
          <cell r="AE95">
            <v>17333</v>
          </cell>
          <cell r="AF95">
            <v>17888</v>
          </cell>
          <cell r="AG95">
            <v>18364</v>
          </cell>
          <cell r="AH95">
            <v>18822</v>
          </cell>
          <cell r="AI95">
            <v>19276</v>
          </cell>
          <cell r="AJ95">
            <v>19420</v>
          </cell>
          <cell r="AK95">
            <v>20275</v>
          </cell>
          <cell r="AL95">
            <v>20454</v>
          </cell>
          <cell r="AM95">
            <v>20738</v>
          </cell>
          <cell r="AN95">
            <v>21060</v>
          </cell>
          <cell r="AO95">
            <v>20890</v>
          </cell>
          <cell r="AP95">
            <v>20719</v>
          </cell>
          <cell r="AQ95">
            <v>20722</v>
          </cell>
          <cell r="AR95">
            <v>21016</v>
          </cell>
          <cell r="AS95">
            <v>21175</v>
          </cell>
          <cell r="AT95">
            <v>21756</v>
          </cell>
          <cell r="AU95">
            <v>22123</v>
          </cell>
          <cell r="AV95">
            <v>22463</v>
          </cell>
          <cell r="AW95">
            <v>22871</v>
          </cell>
          <cell r="AX95">
            <v>23070</v>
          </cell>
          <cell r="AY95">
            <v>23349</v>
          </cell>
          <cell r="AZ95">
            <v>23707</v>
          </cell>
          <cell r="BA95">
            <v>23950</v>
          </cell>
          <cell r="BB95">
            <v>24510</v>
          </cell>
          <cell r="BC95">
            <v>24998</v>
          </cell>
          <cell r="BD95">
            <v>25115</v>
          </cell>
          <cell r="BE95">
            <v>25762</v>
          </cell>
          <cell r="BF95">
            <v>26623</v>
          </cell>
          <cell r="BG95">
            <v>27355</v>
          </cell>
          <cell r="BH95">
            <v>27664</v>
          </cell>
          <cell r="BI95">
            <v>27627</v>
          </cell>
          <cell r="BJ95">
            <v>27729</v>
          </cell>
          <cell r="BK95">
            <v>27678</v>
          </cell>
          <cell r="BL95">
            <v>27894</v>
          </cell>
          <cell r="BM95">
            <v>28051</v>
          </cell>
          <cell r="BN95">
            <v>28335</v>
          </cell>
          <cell r="BO95">
            <v>28813</v>
          </cell>
          <cell r="BP95">
            <v>28602</v>
          </cell>
          <cell r="BQ95">
            <v>28642</v>
          </cell>
          <cell r="BR95">
            <v>28582</v>
          </cell>
          <cell r="BS95">
            <v>28678</v>
          </cell>
          <cell r="BT95">
            <v>28407</v>
          </cell>
          <cell r="BU95">
            <v>28313</v>
          </cell>
          <cell r="BV95">
            <v>26179</v>
          </cell>
          <cell r="BW95">
            <v>26111</v>
          </cell>
          <cell r="BX95">
            <v>26012</v>
          </cell>
          <cell r="BY95">
            <v>26120</v>
          </cell>
          <cell r="BZ95">
            <v>26342</v>
          </cell>
          <cell r="CA95">
            <v>26398</v>
          </cell>
          <cell r="CB95">
            <v>25868</v>
          </cell>
          <cell r="CC95">
            <v>26108</v>
          </cell>
          <cell r="CD95">
            <v>26366</v>
          </cell>
          <cell r="CE95">
            <v>26720</v>
          </cell>
          <cell r="CF95">
            <v>27066</v>
          </cell>
          <cell r="CG95">
            <v>27080</v>
          </cell>
        </row>
        <row r="96">
          <cell r="A96" t="str">
            <v>Сахалинская область</v>
          </cell>
          <cell r="B96">
            <v>29464</v>
          </cell>
          <cell r="C96">
            <v>29845</v>
          </cell>
          <cell r="D96">
            <v>30396</v>
          </cell>
          <cell r="E96">
            <v>30951</v>
          </cell>
          <cell r="F96">
            <v>31407</v>
          </cell>
          <cell r="G96">
            <v>31864</v>
          </cell>
          <cell r="H96">
            <v>32063</v>
          </cell>
          <cell r="I96">
            <v>32371</v>
          </cell>
          <cell r="J96">
            <v>32769</v>
          </cell>
          <cell r="K96">
            <v>32382</v>
          </cell>
          <cell r="L96">
            <v>33145</v>
          </cell>
          <cell r="M96">
            <v>34038</v>
          </cell>
          <cell r="N96">
            <v>34483</v>
          </cell>
          <cell r="O96">
            <v>35208</v>
          </cell>
          <cell r="P96">
            <v>35781</v>
          </cell>
          <cell r="Q96">
            <v>36631</v>
          </cell>
          <cell r="R96">
            <v>37314</v>
          </cell>
          <cell r="S96">
            <v>38252</v>
          </cell>
          <cell r="T96">
            <v>39265</v>
          </cell>
          <cell r="U96">
            <v>40349</v>
          </cell>
          <cell r="V96">
            <v>41751</v>
          </cell>
          <cell r="W96">
            <v>43069</v>
          </cell>
          <cell r="X96">
            <v>43259</v>
          </cell>
          <cell r="Y96">
            <v>43771</v>
          </cell>
          <cell r="Z96">
            <v>44172</v>
          </cell>
          <cell r="AA96">
            <v>45231</v>
          </cell>
          <cell r="AB96">
            <v>46600</v>
          </cell>
          <cell r="AC96">
            <v>48344</v>
          </cell>
          <cell r="AD96">
            <v>49772</v>
          </cell>
          <cell r="AE96">
            <v>51836</v>
          </cell>
          <cell r="AF96">
            <v>53695</v>
          </cell>
          <cell r="AG96">
            <v>55074</v>
          </cell>
          <cell r="AH96">
            <v>56589</v>
          </cell>
          <cell r="AI96">
            <v>57659</v>
          </cell>
          <cell r="AJ96">
            <v>57226</v>
          </cell>
          <cell r="AK96">
            <v>59673</v>
          </cell>
          <cell r="AL96">
            <v>60397</v>
          </cell>
          <cell r="AM96">
            <v>61390</v>
          </cell>
          <cell r="AN96">
            <v>62885</v>
          </cell>
          <cell r="AO96">
            <v>62924</v>
          </cell>
          <cell r="AP96">
            <v>62816</v>
          </cell>
          <cell r="AQ96">
            <v>63341</v>
          </cell>
          <cell r="AR96">
            <v>64161</v>
          </cell>
          <cell r="AS96">
            <v>64330</v>
          </cell>
          <cell r="AT96">
            <v>65892</v>
          </cell>
          <cell r="AU96">
            <v>67025</v>
          </cell>
          <cell r="AV96">
            <v>68120</v>
          </cell>
          <cell r="AW96">
            <v>69027</v>
          </cell>
          <cell r="AX96">
            <v>69255</v>
          </cell>
          <cell r="AY96">
            <v>70320</v>
          </cell>
          <cell r="AZ96">
            <v>71831</v>
          </cell>
          <cell r="BA96">
            <v>73209</v>
          </cell>
          <cell r="BB96">
            <v>74827</v>
          </cell>
          <cell r="BC96">
            <v>76766</v>
          </cell>
          <cell r="BD96">
            <v>77559</v>
          </cell>
          <cell r="BE96">
            <v>79924</v>
          </cell>
          <cell r="BF96">
            <v>82321</v>
          </cell>
          <cell r="BG96">
            <v>84296</v>
          </cell>
          <cell r="BH96">
            <v>85997</v>
          </cell>
          <cell r="BI96">
            <v>87039</v>
          </cell>
          <cell r="BJ96">
            <v>87460</v>
          </cell>
          <cell r="BK96">
            <v>87725</v>
          </cell>
          <cell r="BL96">
            <v>88917</v>
          </cell>
          <cell r="BM96">
            <v>89163</v>
          </cell>
          <cell r="BN96">
            <v>89522</v>
          </cell>
          <cell r="BO96">
            <v>91180</v>
          </cell>
          <cell r="BP96">
            <v>91643</v>
          </cell>
          <cell r="BQ96">
            <v>92741</v>
          </cell>
          <cell r="BR96">
            <v>92857</v>
          </cell>
          <cell r="BS96">
            <v>92998</v>
          </cell>
          <cell r="BT96">
            <v>94237</v>
          </cell>
          <cell r="BU96">
            <v>94602</v>
          </cell>
          <cell r="BV96">
            <v>92504</v>
          </cell>
          <cell r="BW96">
            <v>92680</v>
          </cell>
          <cell r="BX96">
            <v>93169</v>
          </cell>
          <cell r="BY96">
            <v>94138</v>
          </cell>
          <cell r="BZ96">
            <v>95500</v>
          </cell>
          <cell r="CA96">
            <v>96876</v>
          </cell>
          <cell r="CB96">
            <v>96483</v>
          </cell>
          <cell r="CC96">
            <v>98123</v>
          </cell>
          <cell r="CD96">
            <v>99562</v>
          </cell>
          <cell r="CE96">
            <v>101244</v>
          </cell>
          <cell r="CF96">
            <v>102256</v>
          </cell>
          <cell r="CG96">
            <v>102708</v>
          </cell>
        </row>
        <row r="97">
          <cell r="A97" t="str">
            <v>Еврейская автономная область</v>
          </cell>
          <cell r="B97">
            <v>5454</v>
          </cell>
          <cell r="C97">
            <v>5579</v>
          </cell>
          <cell r="D97">
            <v>5626</v>
          </cell>
          <cell r="E97">
            <v>5684</v>
          </cell>
          <cell r="F97">
            <v>5766</v>
          </cell>
          <cell r="G97">
            <v>5829</v>
          </cell>
          <cell r="H97">
            <v>5907</v>
          </cell>
          <cell r="I97">
            <v>5967</v>
          </cell>
          <cell r="J97">
            <v>6003</v>
          </cell>
          <cell r="K97">
            <v>6071</v>
          </cell>
          <cell r="L97">
            <v>6101</v>
          </cell>
          <cell r="M97">
            <v>6129</v>
          </cell>
          <cell r="N97">
            <v>6169</v>
          </cell>
          <cell r="O97">
            <v>6146</v>
          </cell>
          <cell r="P97">
            <v>6255</v>
          </cell>
          <cell r="Q97">
            <v>6333</v>
          </cell>
          <cell r="R97">
            <v>6445</v>
          </cell>
          <cell r="S97">
            <v>6486</v>
          </cell>
          <cell r="T97">
            <v>6566</v>
          </cell>
          <cell r="U97">
            <v>6661</v>
          </cell>
          <cell r="V97">
            <v>6739</v>
          </cell>
          <cell r="W97">
            <v>6857</v>
          </cell>
          <cell r="X97">
            <v>6889</v>
          </cell>
          <cell r="Y97">
            <v>6926</v>
          </cell>
          <cell r="Z97">
            <v>6982</v>
          </cell>
          <cell r="AA97">
            <v>7009</v>
          </cell>
          <cell r="AB97">
            <v>7100</v>
          </cell>
          <cell r="AC97">
            <v>7240</v>
          </cell>
          <cell r="AD97">
            <v>7372</v>
          </cell>
          <cell r="AE97">
            <v>7596</v>
          </cell>
          <cell r="AF97">
            <v>7772</v>
          </cell>
          <cell r="AG97">
            <v>7904</v>
          </cell>
          <cell r="AH97">
            <v>8058</v>
          </cell>
          <cell r="AI97">
            <v>8149</v>
          </cell>
          <cell r="AJ97">
            <v>8160</v>
          </cell>
          <cell r="AK97">
            <v>8381</v>
          </cell>
          <cell r="AL97">
            <v>8526</v>
          </cell>
          <cell r="AM97">
            <v>8761</v>
          </cell>
          <cell r="AN97">
            <v>8957</v>
          </cell>
          <cell r="AO97">
            <v>8974</v>
          </cell>
          <cell r="AP97">
            <v>9007</v>
          </cell>
          <cell r="AQ97">
            <v>9018</v>
          </cell>
          <cell r="AR97">
            <v>9175</v>
          </cell>
          <cell r="AS97">
            <v>9158</v>
          </cell>
          <cell r="AT97">
            <v>9412</v>
          </cell>
          <cell r="AU97">
            <v>9614</v>
          </cell>
          <cell r="AV97">
            <v>9800</v>
          </cell>
          <cell r="AW97">
            <v>10045</v>
          </cell>
          <cell r="AX97">
            <v>10080</v>
          </cell>
          <cell r="AY97">
            <v>10192</v>
          </cell>
          <cell r="AZ97">
            <v>10486</v>
          </cell>
          <cell r="BA97">
            <v>10668</v>
          </cell>
          <cell r="BB97">
            <v>11043</v>
          </cell>
          <cell r="BC97">
            <v>11246</v>
          </cell>
          <cell r="BD97">
            <v>11434</v>
          </cell>
          <cell r="BE97">
            <v>11940</v>
          </cell>
          <cell r="BF97">
            <v>12450</v>
          </cell>
          <cell r="BG97">
            <v>12706</v>
          </cell>
          <cell r="BH97">
            <v>12983</v>
          </cell>
          <cell r="BI97">
            <v>13139</v>
          </cell>
          <cell r="BJ97">
            <v>13183</v>
          </cell>
          <cell r="BK97">
            <v>13223</v>
          </cell>
          <cell r="BL97">
            <v>13439</v>
          </cell>
          <cell r="BM97">
            <v>13646</v>
          </cell>
          <cell r="BN97">
            <v>13821</v>
          </cell>
          <cell r="BO97">
            <v>14150</v>
          </cell>
          <cell r="BP97">
            <v>14194</v>
          </cell>
          <cell r="BQ97">
            <v>14402</v>
          </cell>
          <cell r="BR97">
            <v>14390</v>
          </cell>
          <cell r="BS97">
            <v>14395</v>
          </cell>
          <cell r="BT97">
            <v>14080</v>
          </cell>
          <cell r="BU97">
            <v>14128</v>
          </cell>
          <cell r="BV97">
            <v>13552</v>
          </cell>
          <cell r="BW97">
            <v>13641</v>
          </cell>
          <cell r="BX97">
            <v>13734</v>
          </cell>
          <cell r="BY97">
            <v>13831</v>
          </cell>
          <cell r="BZ97">
            <v>13890</v>
          </cell>
          <cell r="CA97">
            <v>13850</v>
          </cell>
          <cell r="CB97">
            <v>13747</v>
          </cell>
          <cell r="CC97">
            <v>13972</v>
          </cell>
          <cell r="CD97">
            <v>14141</v>
          </cell>
          <cell r="CE97">
            <v>14288</v>
          </cell>
          <cell r="CF97">
            <v>14509</v>
          </cell>
          <cell r="CG97">
            <v>14757</v>
          </cell>
        </row>
        <row r="98">
          <cell r="A98" t="str">
            <v>Чукотский автономный округ</v>
          </cell>
          <cell r="B98">
            <v>3042</v>
          </cell>
          <cell r="C98">
            <v>3042</v>
          </cell>
          <cell r="D98">
            <v>3041</v>
          </cell>
          <cell r="E98">
            <v>3077</v>
          </cell>
          <cell r="F98">
            <v>3142</v>
          </cell>
          <cell r="G98">
            <v>3281</v>
          </cell>
          <cell r="H98">
            <v>3379</v>
          </cell>
          <cell r="I98">
            <v>3480</v>
          </cell>
          <cell r="J98">
            <v>3592</v>
          </cell>
          <cell r="K98">
            <v>3660</v>
          </cell>
          <cell r="L98">
            <v>3726</v>
          </cell>
          <cell r="M98">
            <v>3715</v>
          </cell>
          <cell r="N98">
            <v>3700</v>
          </cell>
          <cell r="O98">
            <v>3741</v>
          </cell>
          <cell r="P98">
            <v>3725</v>
          </cell>
          <cell r="Q98">
            <v>3772</v>
          </cell>
          <cell r="R98">
            <v>3819</v>
          </cell>
          <cell r="S98">
            <v>3947</v>
          </cell>
          <cell r="T98">
            <v>4185</v>
          </cell>
          <cell r="U98">
            <v>4369</v>
          </cell>
          <cell r="V98">
            <v>4572</v>
          </cell>
          <cell r="W98">
            <v>4737</v>
          </cell>
          <cell r="X98">
            <v>4872</v>
          </cell>
          <cell r="Y98">
            <v>4867</v>
          </cell>
          <cell r="Z98">
            <v>4934</v>
          </cell>
          <cell r="AA98">
            <v>4999</v>
          </cell>
          <cell r="AB98">
            <v>5167</v>
          </cell>
          <cell r="AC98">
            <v>5301</v>
          </cell>
          <cell r="AD98">
            <v>5457</v>
          </cell>
          <cell r="AE98">
            <v>5743</v>
          </cell>
          <cell r="AF98">
            <v>5987</v>
          </cell>
          <cell r="AG98">
            <v>6201</v>
          </cell>
          <cell r="AH98">
            <v>6354</v>
          </cell>
          <cell r="AI98">
            <v>6394</v>
          </cell>
          <cell r="AJ98">
            <v>6440</v>
          </cell>
          <cell r="AK98">
            <v>6543</v>
          </cell>
          <cell r="AL98">
            <v>6571</v>
          </cell>
          <cell r="AM98">
            <v>6638</v>
          </cell>
          <cell r="AN98">
            <v>6724</v>
          </cell>
          <cell r="AO98">
            <v>6710</v>
          </cell>
          <cell r="AP98">
            <v>6723</v>
          </cell>
          <cell r="AQ98">
            <v>6815</v>
          </cell>
          <cell r="AR98">
            <v>7010</v>
          </cell>
          <cell r="AS98">
            <v>7115</v>
          </cell>
          <cell r="AT98">
            <v>7335</v>
          </cell>
          <cell r="AU98">
            <v>7554</v>
          </cell>
          <cell r="AV98">
            <v>7730</v>
          </cell>
          <cell r="AW98">
            <v>7908</v>
          </cell>
          <cell r="AX98">
            <v>7910</v>
          </cell>
          <cell r="AY98">
            <v>7985</v>
          </cell>
          <cell r="AZ98">
            <v>8137</v>
          </cell>
          <cell r="BA98">
            <v>8228</v>
          </cell>
          <cell r="BB98">
            <v>8454</v>
          </cell>
          <cell r="BC98">
            <v>8930</v>
          </cell>
          <cell r="BD98">
            <v>9008</v>
          </cell>
          <cell r="BE98">
            <v>9462</v>
          </cell>
          <cell r="BF98">
            <v>9892</v>
          </cell>
          <cell r="BG98">
            <v>10135</v>
          </cell>
          <cell r="BH98">
            <v>10183</v>
          </cell>
          <cell r="BI98">
            <v>10061</v>
          </cell>
          <cell r="BJ98">
            <v>10028</v>
          </cell>
          <cell r="BK98">
            <v>9942</v>
          </cell>
          <cell r="BL98">
            <v>9954</v>
          </cell>
          <cell r="BM98">
            <v>10043</v>
          </cell>
          <cell r="BN98">
            <v>10222</v>
          </cell>
          <cell r="BO98">
            <v>10403</v>
          </cell>
          <cell r="BP98">
            <v>10301</v>
          </cell>
          <cell r="BQ98">
            <v>10337</v>
          </cell>
          <cell r="BR98">
            <v>10221</v>
          </cell>
          <cell r="BS98">
            <v>10149</v>
          </cell>
          <cell r="BT98">
            <v>10449</v>
          </cell>
          <cell r="BU98">
            <v>10418</v>
          </cell>
          <cell r="BV98">
            <v>10411</v>
          </cell>
          <cell r="BW98">
            <v>10365</v>
          </cell>
          <cell r="BX98">
            <v>10321</v>
          </cell>
          <cell r="BY98">
            <v>10339</v>
          </cell>
          <cell r="BZ98">
            <v>10417</v>
          </cell>
          <cell r="CA98">
            <v>10521</v>
          </cell>
          <cell r="CB98">
            <v>10395</v>
          </cell>
          <cell r="CC98">
            <v>10461</v>
          </cell>
          <cell r="CD98">
            <v>10507</v>
          </cell>
          <cell r="CE98">
            <v>10601</v>
          </cell>
          <cell r="CF98">
            <v>10787</v>
          </cell>
          <cell r="CG98">
            <v>10689</v>
          </cell>
        </row>
      </sheetData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97"/>
  <sheetViews>
    <sheetView workbookViewId="0">
      <pane xSplit="1" ySplit="1" topLeftCell="CU2" activePane="bottomRight" state="frozen"/>
      <selection pane="topRight" activeCell="B1" sqref="B1"/>
      <selection pane="bottomLeft" activeCell="A2" sqref="A2"/>
      <selection pane="bottomRight" activeCell="DG6" sqref="DG6"/>
    </sheetView>
  </sheetViews>
  <sheetFormatPr defaultColWidth="9.140625" defaultRowHeight="15.75" x14ac:dyDescent="0.25"/>
  <cols>
    <col min="1" max="1" width="31.85546875" style="1" customWidth="1"/>
    <col min="2" max="26" width="16.42578125" style="1" customWidth="1"/>
    <col min="27" max="27" width="14.28515625" style="1" customWidth="1"/>
    <col min="28" max="71" width="11.28515625" style="1" bestFit="1" customWidth="1"/>
    <col min="72" max="72" width="11.85546875" style="1" customWidth="1"/>
    <col min="73" max="73" width="12.42578125" style="1" customWidth="1"/>
    <col min="74" max="74" width="11.5703125" style="1" customWidth="1"/>
    <col min="75" max="75" width="11.7109375" style="1" customWidth="1"/>
    <col min="76" max="77" width="12" style="1" customWidth="1"/>
    <col min="78" max="78" width="12.5703125" style="1" customWidth="1"/>
    <col min="79" max="79" width="11.7109375" style="1" customWidth="1"/>
    <col min="80" max="80" width="11.42578125" style="1" customWidth="1"/>
    <col min="81" max="87" width="15" style="1" customWidth="1"/>
    <col min="88" max="90" width="11.7109375" style="1" customWidth="1"/>
    <col min="91" max="91" width="12.28515625" style="1" customWidth="1"/>
    <col min="92" max="92" width="12.5703125" style="1" customWidth="1"/>
    <col min="93" max="93" width="15.7109375" style="1" customWidth="1"/>
    <col min="94" max="94" width="16.28515625" style="1" customWidth="1"/>
    <col min="95" max="95" width="14.28515625" style="1" customWidth="1"/>
    <col min="96" max="96" width="13.42578125" style="1" customWidth="1"/>
    <col min="97" max="98" width="13.7109375" style="1" customWidth="1"/>
    <col min="99" max="99" width="13.28515625" style="1" customWidth="1"/>
    <col min="100" max="100" width="12.28515625" style="1" customWidth="1"/>
    <col min="101" max="101" width="14" style="1" customWidth="1"/>
    <col min="102" max="102" width="12" style="1" customWidth="1"/>
    <col min="103" max="103" width="13.140625" style="1" customWidth="1"/>
    <col min="104" max="104" width="13" style="1" customWidth="1"/>
    <col min="105" max="105" width="12.7109375" style="1" customWidth="1"/>
    <col min="106" max="106" width="12.42578125" style="1" customWidth="1"/>
    <col min="107" max="107" width="13" style="1" customWidth="1"/>
    <col min="108" max="117" width="12.7109375" style="1" customWidth="1"/>
    <col min="118" max="16384" width="9.140625" style="1"/>
  </cols>
  <sheetData>
    <row r="1" spans="1:110" x14ac:dyDescent="0.25">
      <c r="B1" s="2">
        <v>42736</v>
      </c>
      <c r="C1" s="2">
        <v>42767</v>
      </c>
      <c r="D1" s="2">
        <v>42795</v>
      </c>
      <c r="E1" s="2">
        <v>42826</v>
      </c>
      <c r="F1" s="2">
        <v>42856</v>
      </c>
      <c r="G1" s="2">
        <v>42887</v>
      </c>
      <c r="H1" s="2">
        <v>42917</v>
      </c>
      <c r="I1" s="2">
        <v>42948</v>
      </c>
      <c r="J1" s="2">
        <v>42979</v>
      </c>
      <c r="K1" s="2">
        <v>43009</v>
      </c>
      <c r="L1" s="2">
        <v>43040</v>
      </c>
      <c r="M1" s="2">
        <v>43070</v>
      </c>
      <c r="N1" s="2">
        <v>43101</v>
      </c>
      <c r="O1" s="2">
        <v>43132</v>
      </c>
      <c r="P1" s="2">
        <v>43160</v>
      </c>
      <c r="Q1" s="2">
        <v>43191</v>
      </c>
      <c r="R1" s="2">
        <v>43221</v>
      </c>
      <c r="S1" s="2">
        <v>43252</v>
      </c>
      <c r="T1" s="2">
        <v>43282</v>
      </c>
      <c r="U1" s="2">
        <v>43313</v>
      </c>
      <c r="V1" s="2">
        <v>43344</v>
      </c>
      <c r="W1" s="2">
        <v>43374</v>
      </c>
      <c r="X1" s="2">
        <v>43405</v>
      </c>
      <c r="Y1" s="2">
        <v>43435</v>
      </c>
      <c r="Z1" s="2">
        <v>43466</v>
      </c>
      <c r="AA1" s="3">
        <v>43497</v>
      </c>
      <c r="AB1" s="3">
        <v>43525</v>
      </c>
      <c r="AC1" s="3">
        <v>43556</v>
      </c>
      <c r="AD1" s="3">
        <v>43586</v>
      </c>
      <c r="AE1" s="3">
        <v>43617</v>
      </c>
      <c r="AF1" s="3">
        <v>43647</v>
      </c>
      <c r="AG1" s="3">
        <v>43678</v>
      </c>
      <c r="AH1" s="3">
        <v>43709</v>
      </c>
      <c r="AI1" s="3">
        <v>43739</v>
      </c>
      <c r="AJ1" s="3">
        <v>43770</v>
      </c>
      <c r="AK1" s="3">
        <v>43800</v>
      </c>
      <c r="AL1" s="3">
        <v>43831</v>
      </c>
      <c r="AM1" s="3">
        <v>43862</v>
      </c>
      <c r="AN1" s="3">
        <v>43891</v>
      </c>
      <c r="AO1" s="3">
        <v>43922</v>
      </c>
      <c r="AP1" s="3">
        <v>43952</v>
      </c>
      <c r="AQ1" s="3">
        <v>43983</v>
      </c>
      <c r="AR1" s="3">
        <v>44013</v>
      </c>
      <c r="AS1" s="3">
        <v>44044</v>
      </c>
      <c r="AT1" s="3">
        <v>44075</v>
      </c>
      <c r="AU1" s="3">
        <v>44105</v>
      </c>
      <c r="AV1" s="3">
        <v>44136</v>
      </c>
      <c r="AW1" s="3">
        <v>44166</v>
      </c>
      <c r="AX1" s="3">
        <v>44197</v>
      </c>
      <c r="AY1" s="3">
        <v>44228</v>
      </c>
      <c r="AZ1" s="3">
        <v>44256</v>
      </c>
      <c r="BA1" s="3">
        <v>44287</v>
      </c>
      <c r="BB1" s="3">
        <v>44317</v>
      </c>
      <c r="BC1" s="3">
        <v>44348</v>
      </c>
      <c r="BD1" s="3">
        <v>44378</v>
      </c>
      <c r="BE1" s="3">
        <v>44409</v>
      </c>
      <c r="BF1" s="3">
        <v>44440</v>
      </c>
      <c r="BG1" s="3">
        <v>44470</v>
      </c>
      <c r="BH1" s="3">
        <v>44501</v>
      </c>
      <c r="BI1" s="3">
        <v>44531</v>
      </c>
      <c r="BJ1" s="3">
        <v>44562</v>
      </c>
      <c r="BK1" s="3">
        <v>44593</v>
      </c>
      <c r="BL1" s="3">
        <v>44621</v>
      </c>
      <c r="BM1" s="3">
        <v>44652</v>
      </c>
      <c r="BN1" s="3">
        <v>44682</v>
      </c>
      <c r="BO1" s="3">
        <v>44713</v>
      </c>
      <c r="BP1" s="3">
        <v>44743</v>
      </c>
      <c r="BQ1" s="3">
        <v>44774</v>
      </c>
      <c r="BR1" s="3">
        <v>44805</v>
      </c>
      <c r="BS1" s="3">
        <v>44835</v>
      </c>
      <c r="BT1" s="3">
        <v>44866</v>
      </c>
      <c r="BU1" s="3">
        <v>44896</v>
      </c>
      <c r="BV1" s="3">
        <v>44927</v>
      </c>
      <c r="BW1" s="3">
        <v>44958</v>
      </c>
      <c r="BX1" s="3">
        <v>44986</v>
      </c>
      <c r="BY1" s="3">
        <v>45017</v>
      </c>
      <c r="BZ1" s="3">
        <v>45047</v>
      </c>
      <c r="CA1" s="3">
        <v>45078</v>
      </c>
      <c r="CB1" s="3">
        <v>45108</v>
      </c>
      <c r="CC1" s="3">
        <v>45139</v>
      </c>
      <c r="CD1" s="3">
        <v>45170</v>
      </c>
      <c r="CE1" s="3">
        <v>45200</v>
      </c>
      <c r="CF1" s="3">
        <v>45231</v>
      </c>
      <c r="CG1" s="3">
        <v>45261</v>
      </c>
      <c r="CH1" s="3">
        <v>45292</v>
      </c>
      <c r="CI1" s="3">
        <v>45323</v>
      </c>
      <c r="CJ1" s="3">
        <v>45352</v>
      </c>
      <c r="CK1" s="3">
        <v>45383</v>
      </c>
      <c r="CL1" s="3">
        <v>45413</v>
      </c>
      <c r="CM1" s="3">
        <v>45444</v>
      </c>
      <c r="CN1" s="3">
        <v>45474</v>
      </c>
      <c r="CO1" s="3">
        <v>45505</v>
      </c>
      <c r="CP1" s="3">
        <v>45536</v>
      </c>
      <c r="CQ1" s="3">
        <v>45566</v>
      </c>
      <c r="CR1" s="3">
        <v>45597</v>
      </c>
      <c r="CS1" s="3">
        <v>45627</v>
      </c>
      <c r="CT1" s="3">
        <v>45658</v>
      </c>
      <c r="CU1" s="3">
        <v>45689</v>
      </c>
      <c r="CV1" s="3">
        <v>45717</v>
      </c>
      <c r="CW1" s="3">
        <v>45748</v>
      </c>
      <c r="CX1" s="3">
        <v>45778</v>
      </c>
      <c r="CY1" s="3">
        <v>45809</v>
      </c>
      <c r="CZ1" s="3">
        <v>45839</v>
      </c>
      <c r="DA1" s="3">
        <v>45870</v>
      </c>
      <c r="DB1" s="3">
        <v>45901</v>
      </c>
      <c r="DC1" s="3">
        <v>45931</v>
      </c>
      <c r="DD1" s="3">
        <v>45962</v>
      </c>
      <c r="DE1" s="3">
        <v>45992</v>
      </c>
      <c r="DF1" s="3">
        <v>46023</v>
      </c>
    </row>
    <row r="2" spans="1:110" ht="31.5" x14ac:dyDescent="0.25">
      <c r="A2" s="4" t="s">
        <v>0</v>
      </c>
      <c r="B2" s="5">
        <v>4495874.84</v>
      </c>
      <c r="C2" s="5">
        <v>4544945.9670000002</v>
      </c>
      <c r="D2" s="5">
        <v>4608035.8689999999</v>
      </c>
      <c r="E2" s="5">
        <v>4608592.9419999998</v>
      </c>
      <c r="F2" s="5">
        <v>4670905.7630000003</v>
      </c>
      <c r="G2" s="5">
        <v>4732224.7039999999</v>
      </c>
      <c r="H2" s="5">
        <v>4809841.1550000003</v>
      </c>
      <c r="I2" s="5">
        <v>4898831.6430000002</v>
      </c>
      <c r="J2" s="5">
        <v>4948063.0130000003</v>
      </c>
      <c r="K2" s="5">
        <v>5061604.8459999999</v>
      </c>
      <c r="L2" s="5">
        <v>5187463.5750000002</v>
      </c>
      <c r="M2" s="5">
        <v>5225315.0420000004</v>
      </c>
      <c r="N2" s="5">
        <v>5311017.1310000001</v>
      </c>
      <c r="O2" s="5">
        <v>5419954.4069999997</v>
      </c>
      <c r="P2" s="5">
        <v>5541024.7199999997</v>
      </c>
      <c r="Q2" s="5">
        <v>5641478.9699999997</v>
      </c>
      <c r="R2" s="5">
        <v>5757683.6140000001</v>
      </c>
      <c r="S2" s="5">
        <v>5865017.3810000001</v>
      </c>
      <c r="T2" s="5">
        <v>5993280.1519999998</v>
      </c>
      <c r="U2" s="5">
        <v>6120436.6169999996</v>
      </c>
      <c r="V2" s="5">
        <v>6203485.4639999997</v>
      </c>
      <c r="W2" s="5">
        <v>6356899.2570000002</v>
      </c>
      <c r="X2" s="5">
        <v>6410409.551</v>
      </c>
      <c r="Y2" s="5">
        <v>6637625.7617100002</v>
      </c>
      <c r="Z2" s="5">
        <v>6749946.1906499993</v>
      </c>
      <c r="AA2" s="5">
        <f>VLOOKUP("*Российская*",[1]итого!$1:$1048576,COLUMN(B3),0)</f>
        <v>6637626</v>
      </c>
      <c r="AB2" s="5">
        <f>VLOOKUP("*Российская*",[1]итого!$1:$1048576,COLUMN(C3),0)</f>
        <v>6749946</v>
      </c>
      <c r="AC2" s="5">
        <f>VLOOKUP("*Российская*",[1]итого!$1:$1048576,COLUMN(D3),0)</f>
        <v>6852457</v>
      </c>
      <c r="AD2" s="5">
        <f>VLOOKUP("*Российская*",[1]итого!$1:$1048576,COLUMN(E3),0)</f>
        <v>6965727</v>
      </c>
      <c r="AE2" s="5">
        <f>VLOOKUP("*Российская*",[1]итого!$1:$1048576,COLUMN(F3),0)</f>
        <v>7045323</v>
      </c>
      <c r="AF2" s="5">
        <f>VLOOKUP("*Российская*",[1]итого!$1:$1048576,COLUMN(G3),0)</f>
        <v>7121008</v>
      </c>
      <c r="AG2" s="5">
        <f>VLOOKUP("*Российская*",[1]итого!$1:$1048576,COLUMN(H3),0)</f>
        <v>7134980</v>
      </c>
      <c r="AH2" s="5">
        <f>VLOOKUP("*Российская*",[1]итого!$1:$1048576,COLUMN(I3),0)</f>
        <v>7245834</v>
      </c>
      <c r="AI2" s="5">
        <f>VLOOKUP("*Российская*",[1]итого!$1:$1048576,COLUMN(J3),0)</f>
        <v>7356769</v>
      </c>
      <c r="AJ2" s="5">
        <f>VLOOKUP("*Российская*",[1]итого!$1:$1048576,COLUMN(K3),0)</f>
        <v>7385931</v>
      </c>
      <c r="AK2" s="5">
        <f>VLOOKUP("*Российская*",[1]итого!$1:$1048576,COLUMN(L3),0)</f>
        <v>7524734</v>
      </c>
      <c r="AL2" s="5">
        <f>VLOOKUP("*Российская*",[1]итого!$1:$1048576,COLUMN(M3),0)</f>
        <v>7636847</v>
      </c>
      <c r="AM2" s="5">
        <f>VLOOKUP("*Российская*",[1]итого!$1:$1048576,COLUMN(N3),0)</f>
        <v>7693639</v>
      </c>
      <c r="AN2" s="5">
        <f>VLOOKUP("*Российская*",[1]итого!$1:$1048576,COLUMN(O3),0)</f>
        <v>7821103</v>
      </c>
      <c r="AO2" s="5">
        <f>VLOOKUP("*Российская*",[1]итого!$1:$1048576,COLUMN(P3),0)</f>
        <v>7949171</v>
      </c>
      <c r="AP2" s="5">
        <f>VLOOKUP("*Российская*",[1]итого!$1:$1048576,COLUMN(Q3),0)</f>
        <v>8012330</v>
      </c>
      <c r="AQ2" s="5">
        <f>VLOOKUP("*Российская*",[1]итого!$1:$1048576,COLUMN(R3),0)</f>
        <v>8083257</v>
      </c>
      <c r="AR2" s="5">
        <f>VLOOKUP("*Российская*",[1]итого!$1:$1048576,COLUMN(S3),0)</f>
        <v>8197705</v>
      </c>
      <c r="AS2" s="5">
        <f>VLOOKUP("*Российская*",[1]итого!$1:$1048576,COLUMN(T3),0)</f>
        <v>8378033</v>
      </c>
      <c r="AT2" s="5">
        <f>VLOOKUP("*Российская*",[1]итого!$1:$1048576,COLUMN(U3),0)</f>
        <v>8578805</v>
      </c>
      <c r="AU2" s="5">
        <f>VLOOKUP("*Российская*",[1]итого!$1:$1048576,COLUMN(V3),0)</f>
        <v>8843427</v>
      </c>
      <c r="AV2" s="5">
        <f>VLOOKUP("*Российская*",[1]итого!$1:$1048576,COLUMN(W3),0)</f>
        <v>9125459</v>
      </c>
      <c r="AW2" s="5">
        <f>VLOOKUP("*Российская*",[1]итого!$1:$1048576,COLUMN(X3),0)</f>
        <v>9152381</v>
      </c>
      <c r="AX2" s="5">
        <f>VLOOKUP("*Российская*",[1]итого!$1:$1048576,COLUMN(Y3),0)</f>
        <v>9290811</v>
      </c>
      <c r="AY2" s="5">
        <f>VLOOKUP("*Российская*",[1]итого!$1:$1048576,COLUMN(Z3),0)</f>
        <v>9375666</v>
      </c>
      <c r="AZ2" s="5">
        <f>VLOOKUP("*Российская*",[1]итого!$1:$1048576,COLUMN(AA3),0)</f>
        <v>9558962</v>
      </c>
      <c r="BA2" s="5">
        <f>VLOOKUP("*Российская*",[1]итого!$1:$1048576,COLUMN(AB3),0)</f>
        <v>9789762</v>
      </c>
      <c r="BB2" s="5">
        <f>VLOOKUP("*Российская*",[1]итого!$1:$1048576,COLUMN(AC3),0)</f>
        <v>10068938</v>
      </c>
      <c r="BC2" s="5">
        <f>VLOOKUP("*Российская*",[1]итого!$1:$1048576,COLUMN(AD3),0)</f>
        <v>10282255</v>
      </c>
      <c r="BD2" s="5">
        <f>VLOOKUP("*Российская*",[1]итого!$1:$1048576,COLUMN(AE3),0)</f>
        <v>10574685</v>
      </c>
      <c r="BE2" s="5">
        <f>VLOOKUP("*Российская*",[1]итого!$1:$1048576,COLUMN(AF3),0)</f>
        <v>10780962</v>
      </c>
      <c r="BF2" s="5">
        <f>VLOOKUP("*Российская*",[1]итого!$1:$1048576,COLUMN(AG3),0)</f>
        <v>10967838</v>
      </c>
      <c r="BG2" s="5">
        <f>VLOOKUP("*Российская*",[1]итого!$1:$1048576,COLUMN(AH3),0)</f>
        <v>11207470</v>
      </c>
      <c r="BH2" s="5">
        <f>VLOOKUP("*Российская*",[1]итого!$1:$1048576,COLUMN(AI3),0)</f>
        <v>11431224</v>
      </c>
      <c r="BI2" s="5">
        <f>VLOOKUP("*Российская*",[1]итого!$1:$1048576,COLUMN(AJ3),0)</f>
        <v>11454071</v>
      </c>
      <c r="BJ2" s="5">
        <f>VLOOKUP("*Российская*",[1]итого!$1:$1048576,COLUMN(AK3),0)</f>
        <v>11768408</v>
      </c>
      <c r="BK2" s="5">
        <f>VLOOKUP("*Российская*",[1]итого!$1:$1048576,COLUMN(AL3),0)</f>
        <v>11907506</v>
      </c>
      <c r="BL2" s="5">
        <f>VLOOKUP("*Российская*",[1]итого!$1:$1048576,COLUMN(AM3),0)</f>
        <v>12180462</v>
      </c>
      <c r="BM2" s="5">
        <f>VLOOKUP("*Российская*",[1]итого!$1:$1048576,COLUMN(AN3),0)</f>
        <v>12451156</v>
      </c>
      <c r="BN2" s="5">
        <f>VLOOKUP("*Российская*",[1]итого!$1:$1048576,COLUMN(AO3),0)</f>
        <v>12437834</v>
      </c>
      <c r="BO2" s="5">
        <f>VLOOKUP("*Российская*",[1]итого!$1:$1048576,COLUMN(AP3),0)</f>
        <v>12424024</v>
      </c>
      <c r="BP2" s="5">
        <f>VLOOKUP("*Российская*",[1]итого!$1:$1048576,COLUMN(AQ3),0)</f>
        <v>12508527</v>
      </c>
      <c r="BQ2" s="5">
        <f>VLOOKUP("*Российская*",[1]итого!$1:$1048576,COLUMN(AR3),0)</f>
        <v>12682250</v>
      </c>
      <c r="BR2" s="5">
        <f>VLOOKUP("*Российская*",[1]итого!$1:$1048576,COLUMN(AS3),0)</f>
        <v>12793734</v>
      </c>
      <c r="BS2" s="5">
        <f>VLOOKUP("*Российская*",[1]итого!$1:$1048576,COLUMN(AT3),0)</f>
        <v>13093644</v>
      </c>
      <c r="BT2" s="5">
        <f>VLOOKUP("*Российская*",[1]итого!$1:$1048576,COLUMN(AU3),0)</f>
        <v>13321902</v>
      </c>
      <c r="BU2" s="5">
        <f>VLOOKUP("*Российская*",[1]итого!$1:$1048576,COLUMN(AV3),0)</f>
        <v>13528585</v>
      </c>
      <c r="BV2" s="5">
        <f>VLOOKUP("*Российская*",[1]итого!$1:$1048576,COLUMN(AW3),0)</f>
        <v>13844977</v>
      </c>
      <c r="BW2" s="5">
        <f>VLOOKUP("*Российская*",[1]итого!$1:$1048576,COLUMN(AX3),0)</f>
        <v>13926821</v>
      </c>
      <c r="BX2" s="5">
        <f>VLOOKUP("*Российская*",[1]итого!$1:$1048576,COLUMN(AY3),0)</f>
        <v>14144107</v>
      </c>
      <c r="BY2" s="5">
        <f>VLOOKUP("*Российская*",[1]итого!$1:$1048576,COLUMN(AZ3),0)</f>
        <v>14445193</v>
      </c>
      <c r="BZ2" s="5">
        <f>VLOOKUP("*Российская*",[1]итого!$1:$1048576,COLUMN(BA3),0)</f>
        <v>14753193</v>
      </c>
      <c r="CA2" s="5">
        <f>VLOOKUP("*Российская*",[1]итого!$1:$1048576,COLUMN(BB3),0)</f>
        <v>15085122</v>
      </c>
      <c r="CB2" s="5">
        <f>VLOOKUP("*Российская*",[1]итого!$1:$1048576,COLUMN(BC3),0)</f>
        <v>15449500</v>
      </c>
      <c r="CC2" s="5">
        <f>VLOOKUP("*Российская*",[1]итого!$1:$1048576,COLUMN(BD3),0)</f>
        <v>15653569</v>
      </c>
      <c r="CD2" s="5">
        <f>VLOOKUP("*Российская*",[1]итого!$1:$1048576,COLUMN(BE3),0)</f>
        <v>16236452</v>
      </c>
      <c r="CE2" s="5">
        <f>VLOOKUP("*Российская*",[1]итого!$1:$1048576,COLUMN(BF3),0)</f>
        <v>16905307</v>
      </c>
      <c r="CF2" s="5">
        <f>VLOOKUP("*Российская*",[1]итого!$1:$1048576,COLUMN(BG3),0)</f>
        <v>17398359</v>
      </c>
      <c r="CG2" s="5">
        <f>VLOOKUP("*Российская*",[1]итого!$1:$1048576,COLUMN(BH3),0)</f>
        <v>17727340</v>
      </c>
      <c r="CH2" s="5">
        <f>VLOOKUP("*Российская*",[1]итого!$1:$1048576,COLUMN(BI3),0)</f>
        <v>18016040</v>
      </c>
      <c r="CI2" s="5">
        <f>VLOOKUP("*Российская*",[1]итого!$1:$1048576,COLUMN(BJ3),0)</f>
        <v>18145170</v>
      </c>
      <c r="CJ2" s="5">
        <f>VLOOKUP("*Российская*",[1]итого!$1:$1048576,COLUMN(BK3),0)</f>
        <v>18225842</v>
      </c>
      <c r="CK2" s="5">
        <f>VLOOKUP("*Российская*",[1]итого!$1:$1048576,COLUMN(BL3),0)</f>
        <v>18454131</v>
      </c>
      <c r="CL2" s="5">
        <f>VLOOKUP("*Российская*",[1]итого!$1:$1048576,COLUMN(BM3),0)</f>
        <v>18607122</v>
      </c>
      <c r="CM2" s="5">
        <f>VLOOKUP("*Российская*",[1]итого!$1:$1048576,COLUMN(BN3),0)</f>
        <v>18767079</v>
      </c>
      <c r="CN2" s="5">
        <f>VLOOKUP("*Российская*",[1]итого!$1:$1048576,COLUMN(BO3),0)</f>
        <v>19284733</v>
      </c>
      <c r="CO2" s="5">
        <f>VLOOKUP("*Российская*",[1]итого!$1:$1048576,COLUMN(BP3),0)</f>
        <v>19211672</v>
      </c>
      <c r="CP2" s="5">
        <f>VLOOKUP("*Российская*",[1]итого!$1:$1048576,COLUMN(BQ3),0)</f>
        <v>19289792</v>
      </c>
      <c r="CQ2" s="5">
        <f>VLOOKUP("*Российская*",[1]итого!$1:$1048576,COLUMN(BR3),0)</f>
        <v>19231910</v>
      </c>
      <c r="CR2" s="5">
        <f>VLOOKUP("*Российская*",[1]итого!$1:$1048576,COLUMN(BS3),0)</f>
        <v>19111326</v>
      </c>
      <c r="CS2" s="5">
        <f>VLOOKUP("*Российская*",[1]итого!$1:$1048576,COLUMN(BT3),0)</f>
        <v>19123971</v>
      </c>
      <c r="CT2" s="5">
        <f>VLOOKUP("*Российская*",[1]итого!$1:$1048576,COLUMN(BU3),0)</f>
        <v>19198714</v>
      </c>
      <c r="CU2" s="5">
        <f>VLOOKUP("*Российская*",[1]итого!$1:$1048576,COLUMN(BV3),0)</f>
        <v>19089720</v>
      </c>
      <c r="CV2" s="5">
        <f>VLOOKUP("*Российская*",[1]итого!$1:$1048576,COLUMN(BW3),0)</f>
        <v>19148549</v>
      </c>
      <c r="CW2" s="5">
        <f>VLOOKUP("*Российская*",[1]итого!$1:$1048576,COLUMN(BX3),0)</f>
        <v>19222800</v>
      </c>
      <c r="CX2" s="5">
        <f>VLOOKUP("*Российская*",[1]итого!$1:$1048576,COLUMN(BY3),0)</f>
        <v>19340191</v>
      </c>
      <c r="CY2" s="5">
        <f>VLOOKUP("*Российская*",[1]итого!$1:$1048576,COLUMN(BZ3),0)</f>
        <v>19462210</v>
      </c>
      <c r="CZ2" s="5">
        <f>VLOOKUP("*Российская*",[1]итого!$1:$1048576,COLUMN(CA3),0)</f>
        <v>19538804</v>
      </c>
      <c r="DA2" s="5">
        <f>VLOOKUP("*Российская*",[1]итого!$1:$1048576,COLUMN(CB3),0)</f>
        <v>19477459</v>
      </c>
      <c r="DB2" s="5">
        <f>VLOOKUP("*Российская*",[1]итого!$1:$1048576,COLUMN(CC3),0)</f>
        <v>19702476</v>
      </c>
      <c r="DC2" s="5">
        <f>VLOOKUP("*Российская*",[1]итого!$1:$1048576,COLUMN(CD3),0)</f>
        <v>19922052</v>
      </c>
      <c r="DD2" s="5">
        <f>VLOOKUP("*Российская*",[1]итого!$1:$1048576,COLUMN(CE3),0)</f>
        <v>20218934</v>
      </c>
      <c r="DE2" s="5">
        <f>VLOOKUP("*Российская*",[1]итого!$1:$1048576,COLUMN(CF3),0)</f>
        <v>20475185</v>
      </c>
      <c r="DF2" s="5">
        <f>VLOOKUP("*Российская*",[1]итого!$1:$1048576,COLUMN(CG3),0)</f>
        <v>20839420</v>
      </c>
    </row>
    <row r="3" spans="1:110" ht="31.5" x14ac:dyDescent="0.25">
      <c r="A3" s="6" t="s">
        <v>1</v>
      </c>
      <c r="B3" s="7">
        <v>1310841.0149999999</v>
      </c>
      <c r="C3" s="7">
        <v>1325772.294</v>
      </c>
      <c r="D3" s="7">
        <v>1346098.9650000001</v>
      </c>
      <c r="E3" s="7">
        <v>1350398.8740000001</v>
      </c>
      <c r="F3" s="7">
        <v>1368213.6140000001</v>
      </c>
      <c r="G3" s="7">
        <v>1385877.5919999999</v>
      </c>
      <c r="H3" s="7">
        <v>1408016.7549999999</v>
      </c>
      <c r="I3" s="7">
        <v>1435231.4720000001</v>
      </c>
      <c r="J3" s="7">
        <v>1450707.493</v>
      </c>
      <c r="K3" s="7">
        <v>1485875.037</v>
      </c>
      <c r="L3" s="7">
        <v>1519552.838</v>
      </c>
      <c r="M3" s="7">
        <v>1531707.449</v>
      </c>
      <c r="N3" s="7">
        <v>1559855.328</v>
      </c>
      <c r="O3" s="7">
        <v>1592378.9890000001</v>
      </c>
      <c r="P3" s="7">
        <v>1628971.87</v>
      </c>
      <c r="Q3" s="7">
        <v>1658881.777</v>
      </c>
      <c r="R3" s="7">
        <v>1695122.0719999999</v>
      </c>
      <c r="S3" s="7">
        <v>1727940.17</v>
      </c>
      <c r="T3" s="7">
        <v>1771224.355</v>
      </c>
      <c r="U3" s="7">
        <v>1810264.3189999999</v>
      </c>
      <c r="V3" s="7">
        <v>1839561.622</v>
      </c>
      <c r="W3" s="7">
        <v>1887603.1769999999</v>
      </c>
      <c r="X3" s="7">
        <v>1915757.9069999999</v>
      </c>
      <c r="Y3" s="7">
        <v>1999537.2046951398</v>
      </c>
      <c r="Z3" s="7">
        <v>2040045.4633817999</v>
      </c>
      <c r="AA3" s="7">
        <f>VLOOKUP("*Центральный*",[1]итого!$1:$1048576,COLUMN(B4),0)</f>
        <v>1999537</v>
      </c>
      <c r="AB3" s="7">
        <f>VLOOKUP("*Центральный*",[1]итого!$1:$1048576,COLUMN(C4),0)</f>
        <v>2040045</v>
      </c>
      <c r="AC3" s="7">
        <f>VLOOKUP("*Центральный*",[1]итого!$1:$1048576,COLUMN(D4),0)</f>
        <v>2074241</v>
      </c>
      <c r="AD3" s="7">
        <f>VLOOKUP("*Центральный*",[1]итого!$1:$1048576,COLUMN(E4),0)</f>
        <v>2114217</v>
      </c>
      <c r="AE3" s="7">
        <f>VLOOKUP("*Центральный*",[1]итого!$1:$1048576,COLUMN(F4),0)</f>
        <v>2143319</v>
      </c>
      <c r="AF3" s="7">
        <f>VLOOKUP("*Центральный*",[1]итого!$1:$1048576,COLUMN(G4),0)</f>
        <v>2171750</v>
      </c>
      <c r="AG3" s="7">
        <f>VLOOKUP("*Центральный*",[1]итого!$1:$1048576,COLUMN(H4),0)</f>
        <v>2185039</v>
      </c>
      <c r="AH3" s="7">
        <f>VLOOKUP("*Центральный*",[1]итого!$1:$1048576,COLUMN(I4),0)</f>
        <v>2227808</v>
      </c>
      <c r="AI3" s="7">
        <f>VLOOKUP("*Центральный*",[1]итого!$1:$1048576,COLUMN(J4),0)</f>
        <v>2263654</v>
      </c>
      <c r="AJ3" s="7">
        <f>VLOOKUP("*Центральный*",[1]итого!$1:$1048576,COLUMN(K4),0)</f>
        <v>2285561</v>
      </c>
      <c r="AK3" s="7">
        <f>VLOOKUP("*Центральный*",[1]итого!$1:$1048576,COLUMN(L4),0)</f>
        <v>2337493</v>
      </c>
      <c r="AL3" s="7">
        <f>VLOOKUP("*Центральный*",[1]итого!$1:$1048576,COLUMN(M4),0)</f>
        <v>2376728</v>
      </c>
      <c r="AM3" s="7">
        <f>VLOOKUP("*Центральный*",[1]итого!$1:$1048576,COLUMN(N4),0)</f>
        <v>2400577</v>
      </c>
      <c r="AN3" s="7">
        <f>VLOOKUP("*Центральный*",[1]итого!$1:$1048576,COLUMN(O4),0)</f>
        <v>2451890</v>
      </c>
      <c r="AO3" s="7">
        <f>VLOOKUP("*Центральный*",[1]итого!$1:$1048576,COLUMN(P4),0)</f>
        <v>2500457</v>
      </c>
      <c r="AP3" s="7">
        <f>VLOOKUP("*Центральный*",[1]итого!$1:$1048576,COLUMN(Q4),0)</f>
        <v>2512366</v>
      </c>
      <c r="AQ3" s="7">
        <f>VLOOKUP("*Центральный*",[1]итого!$1:$1048576,COLUMN(R4),0)</f>
        <v>2530704</v>
      </c>
      <c r="AR3" s="7">
        <f>VLOOKUP("*Центральный*",[1]итого!$1:$1048576,COLUMN(S4),0)</f>
        <v>2563666</v>
      </c>
      <c r="AS3" s="7">
        <f>VLOOKUP("*Центральный*",[1]итого!$1:$1048576,COLUMN(T4),0)</f>
        <v>2626065</v>
      </c>
      <c r="AT3" s="7">
        <f>VLOOKUP("*Центральный*",[1]итого!$1:$1048576,COLUMN(U4),0)</f>
        <v>2694954</v>
      </c>
      <c r="AU3" s="7">
        <f>VLOOKUP("*Центральный*",[1]итого!$1:$1048576,COLUMN(V4),0)</f>
        <v>2785039</v>
      </c>
      <c r="AV3" s="7">
        <f>VLOOKUP("*Центральный*",[1]итого!$1:$1048576,COLUMN(W4),0)</f>
        <v>2880882</v>
      </c>
      <c r="AW3" s="7">
        <f>VLOOKUP("*Центральный*",[1]итого!$1:$1048576,COLUMN(X4),0)</f>
        <v>2911813</v>
      </c>
      <c r="AX3" s="7">
        <f>VLOOKUP("*Центральный*",[1]итого!$1:$1048576,COLUMN(Y4),0)</f>
        <v>2960000</v>
      </c>
      <c r="AY3" s="7">
        <f>VLOOKUP("*Центральный*",[1]итого!$1:$1048576,COLUMN(Z4),0)</f>
        <v>2992549</v>
      </c>
      <c r="AZ3" s="7">
        <f>VLOOKUP("*Центральный*",[1]итого!$1:$1048576,COLUMN(AA4),0)</f>
        <v>3059694</v>
      </c>
      <c r="BA3" s="7">
        <f>VLOOKUP("*Центральный*",[1]итого!$1:$1048576,COLUMN(AB4),0)</f>
        <v>3137030</v>
      </c>
      <c r="BB3" s="7">
        <f>VLOOKUP("*Центральный*",[1]итого!$1:$1048576,COLUMN(AC4),0)</f>
        <v>3232351</v>
      </c>
      <c r="BC3" s="7">
        <f>VLOOKUP("*Центральный*",[1]итого!$1:$1048576,COLUMN(AD4),0)</f>
        <v>3305958</v>
      </c>
      <c r="BD3" s="7">
        <f>VLOOKUP("*Центральный*",[1]итого!$1:$1048576,COLUMN(AE4),0)</f>
        <v>3398430</v>
      </c>
      <c r="BE3" s="7">
        <f>VLOOKUP("*Центральный*",[1]итого!$1:$1048576,COLUMN(AF4),0)</f>
        <v>3465457</v>
      </c>
      <c r="BF3" s="7">
        <f>VLOOKUP("*Центральный*",[1]итого!$1:$1048576,COLUMN(AG4),0)</f>
        <v>3531697</v>
      </c>
      <c r="BG3" s="7">
        <f>VLOOKUP("*Центральный*",[1]итого!$1:$1048576,COLUMN(AH4),0)</f>
        <v>3611672</v>
      </c>
      <c r="BH3" s="7">
        <f>VLOOKUP("*Центральный*",[1]итого!$1:$1048576,COLUMN(AI4),0)</f>
        <v>3693298</v>
      </c>
      <c r="BI3" s="7">
        <f>VLOOKUP("*Центральный*",[1]итого!$1:$1048576,COLUMN(AJ4),0)</f>
        <v>3714536</v>
      </c>
      <c r="BJ3" s="7">
        <f>VLOOKUP("*Центральный*",[1]итого!$1:$1048576,COLUMN(AK4),0)</f>
        <v>3822937</v>
      </c>
      <c r="BK3" s="7">
        <f>VLOOKUP("*Центральный*",[1]итого!$1:$1048576,COLUMN(AL4),0)</f>
        <v>3868176</v>
      </c>
      <c r="BL3" s="7">
        <f>VLOOKUP("*Центральный*",[1]итого!$1:$1048576,COLUMN(AM4),0)</f>
        <v>3963808</v>
      </c>
      <c r="BM3" s="7">
        <f>VLOOKUP("*Центральный*",[1]итого!$1:$1048576,COLUMN(AN4),0)</f>
        <v>4033555</v>
      </c>
      <c r="BN3" s="7">
        <f>VLOOKUP("*Центральный*",[1]итого!$1:$1048576,COLUMN(AO4),0)</f>
        <v>4027923</v>
      </c>
      <c r="BO3" s="7">
        <f>VLOOKUP("*Центральный*",[1]итого!$1:$1048576,COLUMN(AP4),0)</f>
        <v>4033608</v>
      </c>
      <c r="BP3" s="7">
        <f>VLOOKUP("*Центральный*",[1]итого!$1:$1048576,COLUMN(AQ4),0)</f>
        <v>4071380</v>
      </c>
      <c r="BQ3" s="7">
        <f>VLOOKUP("*Центральный*",[1]итого!$1:$1048576,COLUMN(AR4),0)</f>
        <v>4135759</v>
      </c>
      <c r="BR3" s="7">
        <f>VLOOKUP("*Центральный*",[1]итого!$1:$1048576,COLUMN(AS4),0)</f>
        <v>4179627</v>
      </c>
      <c r="BS3" s="7">
        <f>VLOOKUP("*Центральный*",[1]итого!$1:$1048576,COLUMN(AT4),0)</f>
        <v>4270137</v>
      </c>
      <c r="BT3" s="7">
        <f>VLOOKUP("*Центральный*",[1]итого!$1:$1048576,COLUMN(AU4),0)</f>
        <v>4326848</v>
      </c>
      <c r="BU3" s="7">
        <f>VLOOKUP("*Центральный*",[1]итого!$1:$1048576,COLUMN(AV4),0)</f>
        <v>4382096</v>
      </c>
      <c r="BV3" s="7">
        <f>VLOOKUP("*Центральный*",[1]итого!$1:$1048576,COLUMN(AW4),0)</f>
        <v>4468478</v>
      </c>
      <c r="BW3" s="7">
        <f>VLOOKUP("*Центральный*",[1]итого!$1:$1048576,COLUMN(AX4),0)</f>
        <v>4482973</v>
      </c>
      <c r="BX3" s="7">
        <f>VLOOKUP("*Центральный*",[1]итого!$1:$1048576,COLUMN(AY4),0)</f>
        <v>4546771</v>
      </c>
      <c r="BY3" s="7">
        <f>VLOOKUP("*Центральный*",[1]итого!$1:$1048576,COLUMN(AZ4),0)</f>
        <v>4629098</v>
      </c>
      <c r="BZ3" s="7">
        <f>VLOOKUP("*Центральный*",[1]итого!$1:$1048576,COLUMN(BA4),0)</f>
        <v>4711333</v>
      </c>
      <c r="CA3" s="7">
        <f>VLOOKUP("*Центральный*",[1]итого!$1:$1048576,COLUMN(BB4),0)</f>
        <v>4801942</v>
      </c>
      <c r="CB3" s="7">
        <f>VLOOKUP("*Центральный*",[1]итого!$1:$1048576,COLUMN(BC4),0)</f>
        <v>4899826</v>
      </c>
      <c r="CC3" s="7">
        <f>VLOOKUP("*Центральный*",[1]итого!$1:$1048576,COLUMN(BD4),0)</f>
        <v>4948792</v>
      </c>
      <c r="CD3" s="7">
        <f>VLOOKUP("*Центральный*",[1]итого!$1:$1048576,COLUMN(BE4),0)</f>
        <v>5111355</v>
      </c>
      <c r="CE3" s="7">
        <f>VLOOKUP("*Центральный*",[1]итого!$1:$1048576,COLUMN(BF4),0)</f>
        <v>5298274</v>
      </c>
      <c r="CF3" s="7">
        <f>VLOOKUP("*Центральный*",[1]итого!$1:$1048576,COLUMN(BG4),0)</f>
        <v>5430706</v>
      </c>
      <c r="CG3" s="7">
        <f>VLOOKUP("*Центральный*",[1]итого!$1:$1048576,COLUMN(BH4),0)</f>
        <v>5511263</v>
      </c>
      <c r="CH3" s="7">
        <f>VLOOKUP("*Центральный*",[1]итого!$1:$1048576,COLUMN(BI4),0)</f>
        <v>5587709</v>
      </c>
      <c r="CI3" s="7">
        <f>VLOOKUP("*Центральный*",[1]итого!$1:$1048576,COLUMN(BJ4),0)</f>
        <v>5630456</v>
      </c>
      <c r="CJ3" s="7">
        <f>VLOOKUP("*Центральный*",[1]итого!$1:$1048576,COLUMN(BK4),0)</f>
        <v>5653308</v>
      </c>
      <c r="CK3" s="7">
        <f>VLOOKUP("*Центральный*",[1]итого!$1:$1048576,COLUMN(BL4),0)</f>
        <v>5722835</v>
      </c>
      <c r="CL3" s="7">
        <f>VLOOKUP("*Центральный*",[1]итого!$1:$1048576,COLUMN(BM4),0)</f>
        <v>5762241</v>
      </c>
      <c r="CM3" s="7">
        <f>VLOOKUP("*Центральный*",[1]итого!$1:$1048576,COLUMN(BN4),0)</f>
        <v>5801983</v>
      </c>
      <c r="CN3" s="7">
        <f>VLOOKUP("*Центральный*",[1]итого!$1:$1048576,COLUMN(BO4),0)</f>
        <v>5944868</v>
      </c>
      <c r="CO3" s="7">
        <f>VLOOKUP("*Центральный*",[1]итого!$1:$1048576,COLUMN(BP4),0)</f>
        <v>5918006</v>
      </c>
      <c r="CP3" s="7">
        <f>VLOOKUP("*Центральный*",[1]итого!$1:$1048576,COLUMN(BQ4),0)</f>
        <v>5934966</v>
      </c>
      <c r="CQ3" s="7">
        <f>VLOOKUP("*Центральный*",[1]итого!$1:$1048576,COLUMN(BR4),0)</f>
        <v>5904884</v>
      </c>
      <c r="CR3" s="7">
        <f>VLOOKUP("*Центральный*",[1]итого!$1:$1048576,COLUMN(BS4),0)</f>
        <v>5821525</v>
      </c>
      <c r="CS3" s="7">
        <f>VLOOKUP("*Центральный*",[1]итого!$1:$1048576,COLUMN(BT4),0)</f>
        <v>5841776</v>
      </c>
      <c r="CT3" s="7">
        <f>VLOOKUP("*Центральный*",[1]итого!$1:$1048576,COLUMN(BU4),0)</f>
        <v>5858890</v>
      </c>
      <c r="CU3" s="7">
        <f>VLOOKUP("*Центральный*",[1]итого!$1:$1048576,COLUMN(BV4),0)</f>
        <v>5925049</v>
      </c>
      <c r="CV3" s="7">
        <f>VLOOKUP("*Центральный*",[1]итого!$1:$1048576,COLUMN(BW4),0)</f>
        <v>5952392</v>
      </c>
      <c r="CW3" s="7">
        <f>VLOOKUP("*Центральный*",[1]итого!$1:$1048576,COLUMN(BX4),0)</f>
        <v>5979694</v>
      </c>
      <c r="CX3" s="7">
        <f>VLOOKUP("*Центральный*",[1]итого!$1:$1048576,COLUMN(BY4),0)</f>
        <v>6016818</v>
      </c>
      <c r="CY3" s="7">
        <f>VLOOKUP("*Центральный*",[1]итого!$1:$1048576,COLUMN(BZ4),0)</f>
        <v>6054214</v>
      </c>
      <c r="CZ3" s="7">
        <f>VLOOKUP("*Центральный*",[1]итого!$1:$1048576,COLUMN(CA4),0)</f>
        <v>6075072</v>
      </c>
      <c r="DA3" s="7">
        <f>VLOOKUP("*Центральный*",[1]итого!$1:$1048576,COLUMN(CB4),0)</f>
        <v>6070324</v>
      </c>
      <c r="DB3" s="7">
        <f>VLOOKUP("*Центральный*",[1]итого!$1:$1048576,COLUMN(CC4),0)</f>
        <v>6127820</v>
      </c>
      <c r="DC3" s="7">
        <f>VLOOKUP("*Центральный*",[1]итого!$1:$1048576,COLUMN(CD4),0)</f>
        <v>6193538</v>
      </c>
      <c r="DD3" s="7">
        <f>VLOOKUP("*Центральный*",[1]итого!$1:$1048576,COLUMN(CE4),0)</f>
        <v>6278084</v>
      </c>
      <c r="DE3" s="7">
        <f>VLOOKUP("*Центральный*",[1]итого!$1:$1048576,COLUMN(CF4),0)</f>
        <v>6351164</v>
      </c>
      <c r="DF3" s="7">
        <f>VLOOKUP("*Центральный*",[1]итого!$1:$1048576,COLUMN(CG4),0)</f>
        <v>6450668</v>
      </c>
    </row>
    <row r="4" spans="1:110" x14ac:dyDescent="0.25">
      <c r="A4" s="8" t="s">
        <v>2</v>
      </c>
      <c r="B4" s="7">
        <v>28250.02</v>
      </c>
      <c r="C4" s="7">
        <v>28515.119999999999</v>
      </c>
      <c r="D4" s="7">
        <v>28963.074000000001</v>
      </c>
      <c r="E4" s="7">
        <v>29188.351999999999</v>
      </c>
      <c r="F4" s="7">
        <v>29581.45</v>
      </c>
      <c r="G4" s="7">
        <v>29991.16</v>
      </c>
      <c r="H4" s="7">
        <v>30645.563999999998</v>
      </c>
      <c r="I4" s="7">
        <v>31277.196</v>
      </c>
      <c r="J4" s="7">
        <v>31659.945</v>
      </c>
      <c r="K4" s="7">
        <v>32372.248</v>
      </c>
      <c r="L4" s="7">
        <v>33395.932999999997</v>
      </c>
      <c r="M4" s="7">
        <v>33697.110999999997</v>
      </c>
      <c r="N4" s="7">
        <v>34344.171000000002</v>
      </c>
      <c r="O4" s="7">
        <v>35205.074000000001</v>
      </c>
      <c r="P4" s="7">
        <v>35995.959000000003</v>
      </c>
      <c r="Q4" s="7">
        <v>36365.076000000001</v>
      </c>
      <c r="R4" s="7">
        <v>37225.697999999997</v>
      </c>
      <c r="S4" s="7">
        <v>37974.728000000003</v>
      </c>
      <c r="T4" s="7">
        <v>38978.49</v>
      </c>
      <c r="U4" s="7">
        <v>39917.061000000002</v>
      </c>
      <c r="V4" s="7">
        <v>40632.985000000001</v>
      </c>
      <c r="W4" s="7">
        <v>41604.54</v>
      </c>
      <c r="X4" s="7">
        <v>42154.995000000003</v>
      </c>
      <c r="Y4" s="7">
        <v>43448.108041220003</v>
      </c>
      <c r="Z4" s="7">
        <v>44177.731361469996</v>
      </c>
      <c r="AA4" s="7">
        <f>VLOOKUP("*Белгородская*",[1]итого!$1:$1048576,COLUMN(B5),0)</f>
        <v>43448</v>
      </c>
      <c r="AB4" s="7">
        <f>VLOOKUP("*Белгородская*",[1]итого!$1:$1048576,COLUMN(C5),0)</f>
        <v>44178</v>
      </c>
      <c r="AC4" s="7">
        <f>VLOOKUP("*Белгородская*",[1]итого!$1:$1048576,COLUMN(D5),0)</f>
        <v>44890</v>
      </c>
      <c r="AD4" s="7">
        <f>VLOOKUP("*Белгородская*",[1]итого!$1:$1048576,COLUMN(E5),0)</f>
        <v>45652</v>
      </c>
      <c r="AE4" s="7">
        <f>VLOOKUP("*Белгородская*",[1]итого!$1:$1048576,COLUMN(F5),0)</f>
        <v>46228</v>
      </c>
      <c r="AF4" s="7">
        <f>VLOOKUP("*Белгородская*",[1]итого!$1:$1048576,COLUMN(G5),0)</f>
        <v>46752</v>
      </c>
      <c r="AG4" s="7">
        <f>VLOOKUP("*Белгородская*",[1]итого!$1:$1048576,COLUMN(H5),0)</f>
        <v>46812</v>
      </c>
      <c r="AH4" s="7">
        <f>VLOOKUP("*Белгородская*",[1]итого!$1:$1048576,COLUMN(I5),0)</f>
        <v>47478</v>
      </c>
      <c r="AI4" s="7">
        <f>VLOOKUP("*Белгородская*",[1]итого!$1:$1048576,COLUMN(J5),0)</f>
        <v>48102</v>
      </c>
      <c r="AJ4" s="7">
        <f>VLOOKUP("*Белгородская*",[1]итого!$1:$1048576,COLUMN(K5),0)</f>
        <v>47572</v>
      </c>
      <c r="AK4" s="7">
        <f>VLOOKUP("*Белгородская*",[1]итого!$1:$1048576,COLUMN(L5),0)</f>
        <v>48267</v>
      </c>
      <c r="AL4" s="7">
        <f>VLOOKUP("*Белгородская*",[1]итого!$1:$1048576,COLUMN(M5),0)</f>
        <v>48891</v>
      </c>
      <c r="AM4" s="7">
        <f>VLOOKUP("*Белгородская*",[1]итого!$1:$1048576,COLUMN(N5),0)</f>
        <v>49251</v>
      </c>
      <c r="AN4" s="7">
        <f>VLOOKUP("*Белгородская*",[1]итого!$1:$1048576,COLUMN(O5),0)</f>
        <v>50036</v>
      </c>
      <c r="AO4" s="7">
        <f>VLOOKUP("*Белгородская*",[1]итого!$1:$1048576,COLUMN(P5),0)</f>
        <v>51021</v>
      </c>
      <c r="AP4" s="7">
        <f>VLOOKUP("*Белгородская*",[1]итого!$1:$1048576,COLUMN(Q5),0)</f>
        <v>51758</v>
      </c>
      <c r="AQ4" s="7">
        <f>VLOOKUP("*Белгородская*",[1]итого!$1:$1048576,COLUMN(R5),0)</f>
        <v>52481</v>
      </c>
      <c r="AR4" s="7">
        <f>VLOOKUP("*Белгородская*",[1]итого!$1:$1048576,COLUMN(S5),0)</f>
        <v>53555</v>
      </c>
      <c r="AS4" s="7">
        <f>VLOOKUP("*Белгородская*",[1]итого!$1:$1048576,COLUMN(T5),0)</f>
        <v>55347</v>
      </c>
      <c r="AT4" s="7">
        <f>VLOOKUP("*Белгородская*",[1]итого!$1:$1048576,COLUMN(U5),0)</f>
        <v>57374</v>
      </c>
      <c r="AU4" s="7">
        <f>VLOOKUP("*Белгородская*",[1]итого!$1:$1048576,COLUMN(V5),0)</f>
        <v>59525</v>
      </c>
      <c r="AV4" s="7">
        <f>VLOOKUP("*Белгородская*",[1]итого!$1:$1048576,COLUMN(W5),0)</f>
        <v>61844</v>
      </c>
      <c r="AW4" s="7">
        <f>VLOOKUP("*Белгородская*",[1]итого!$1:$1048576,COLUMN(X5),0)</f>
        <v>62580</v>
      </c>
      <c r="AX4" s="7">
        <f>VLOOKUP("*Белгородская*",[1]итого!$1:$1048576,COLUMN(Y5),0)</f>
        <v>64055</v>
      </c>
      <c r="AY4" s="7">
        <f>VLOOKUP("*Белгородская*",[1]итого!$1:$1048576,COLUMN(Z5),0)</f>
        <v>64772</v>
      </c>
      <c r="AZ4" s="7">
        <f>VLOOKUP("*Белгородская*",[1]итого!$1:$1048576,COLUMN(AA5),0)</f>
        <v>66129</v>
      </c>
      <c r="BA4" s="7">
        <f>VLOOKUP("*Белгородская*",[1]итого!$1:$1048576,COLUMN(AB5),0)</f>
        <v>67562</v>
      </c>
      <c r="BB4" s="7">
        <f>VLOOKUP("*Белгородская*",[1]итого!$1:$1048576,COLUMN(AC5),0)</f>
        <v>68966</v>
      </c>
      <c r="BC4" s="7">
        <f>VLOOKUP("*Белгородская*",[1]итого!$1:$1048576,COLUMN(AD5),0)</f>
        <v>70209</v>
      </c>
      <c r="BD4" s="7">
        <f>VLOOKUP("*Белгородская*",[1]итого!$1:$1048576,COLUMN(AE5),0)</f>
        <v>72276</v>
      </c>
      <c r="BE4" s="7">
        <f>VLOOKUP("*Белгородская*",[1]итого!$1:$1048576,COLUMN(AF5),0)</f>
        <v>74004</v>
      </c>
      <c r="BF4" s="7">
        <f>VLOOKUP("*Белгородская*",[1]итого!$1:$1048576,COLUMN(AG5),0)</f>
        <v>75661</v>
      </c>
      <c r="BG4" s="7">
        <f>VLOOKUP("*Белгородская*",[1]итого!$1:$1048576,COLUMN(AH5),0)</f>
        <v>77383</v>
      </c>
      <c r="BH4" s="7">
        <f>VLOOKUP("*Белгородская*",[1]итого!$1:$1048576,COLUMN(AI5),0)</f>
        <v>79104</v>
      </c>
      <c r="BI4" s="7">
        <f>VLOOKUP("*Белгородская*",[1]итого!$1:$1048576,COLUMN(AJ5),0)</f>
        <v>79294</v>
      </c>
      <c r="BJ4" s="7">
        <f>VLOOKUP("*Белгородская*",[1]итого!$1:$1048576,COLUMN(AK5),0)</f>
        <v>81541</v>
      </c>
      <c r="BK4" s="7">
        <f>VLOOKUP("*Белгородская*",[1]итого!$1:$1048576,COLUMN(AL5),0)</f>
        <v>82585</v>
      </c>
      <c r="BL4" s="7">
        <f>VLOOKUP("*Белгородская*",[1]итого!$1:$1048576,COLUMN(AM5),0)</f>
        <v>84390</v>
      </c>
      <c r="BM4" s="7">
        <f>VLOOKUP("*Белгородская*",[1]итого!$1:$1048576,COLUMN(AN5),0)</f>
        <v>86491</v>
      </c>
      <c r="BN4" s="7">
        <f>VLOOKUP("*Белгородская*",[1]итого!$1:$1048576,COLUMN(AO5),0)</f>
        <v>86005</v>
      </c>
      <c r="BO4" s="7">
        <f>VLOOKUP("*Белгородская*",[1]итого!$1:$1048576,COLUMN(AP5),0)</f>
        <v>85763</v>
      </c>
      <c r="BP4" s="7">
        <f>VLOOKUP("*Белгородская*",[1]итого!$1:$1048576,COLUMN(AQ5),0)</f>
        <v>86464</v>
      </c>
      <c r="BQ4" s="7">
        <f>VLOOKUP("*Белгородская*",[1]итого!$1:$1048576,COLUMN(AR5),0)</f>
        <v>87968</v>
      </c>
      <c r="BR4" s="7">
        <f>VLOOKUP("*Белгородская*",[1]итого!$1:$1048576,COLUMN(AS5),0)</f>
        <v>89033</v>
      </c>
      <c r="BS4" s="7">
        <f>VLOOKUP("*Белгородская*",[1]итого!$1:$1048576,COLUMN(AT5),0)</f>
        <v>91190</v>
      </c>
      <c r="BT4" s="7">
        <f>VLOOKUP("*Белгородская*",[1]итого!$1:$1048576,COLUMN(AU5),0)</f>
        <v>93118</v>
      </c>
      <c r="BU4" s="7">
        <f>VLOOKUP("*Белгородская*",[1]итого!$1:$1048576,COLUMN(AV5),0)</f>
        <v>95129</v>
      </c>
      <c r="BV4" s="7">
        <f>VLOOKUP("*Белгородская*",[1]итого!$1:$1048576,COLUMN(AW5),0)</f>
        <v>98489</v>
      </c>
      <c r="BW4" s="7">
        <f>VLOOKUP("*Белгородская*",[1]итого!$1:$1048576,COLUMN(AX5),0)</f>
        <v>99182</v>
      </c>
      <c r="BX4" s="7">
        <f>VLOOKUP("*Белгородская*",[1]итого!$1:$1048576,COLUMN(AY5),0)</f>
        <v>100927</v>
      </c>
      <c r="BY4" s="7">
        <f>VLOOKUP("*Белгородская*",[1]итого!$1:$1048576,COLUMN(AZ5),0)</f>
        <v>103264</v>
      </c>
      <c r="BZ4" s="7">
        <f>VLOOKUP("*Белгородская*",[1]итого!$1:$1048576,COLUMN(BA5),0)</f>
        <v>105587</v>
      </c>
      <c r="CA4" s="7">
        <f>VLOOKUP("*Белгородская*",[1]итого!$1:$1048576,COLUMN(BB5),0)</f>
        <v>107857</v>
      </c>
      <c r="CB4" s="7">
        <f>VLOOKUP("*Белгородская*",[1]итого!$1:$1048576,COLUMN(BC5),0)</f>
        <v>110647</v>
      </c>
      <c r="CC4" s="7">
        <f>VLOOKUP("*Белгородская*",[1]итого!$1:$1048576,COLUMN(BD5),0)</f>
        <v>112356</v>
      </c>
      <c r="CD4" s="7">
        <f>VLOOKUP("*Белгородская*",[1]итого!$1:$1048576,COLUMN(BE5),0)</f>
        <v>117175</v>
      </c>
      <c r="CE4" s="7">
        <f>VLOOKUP("*Белгородская*",[1]итого!$1:$1048576,COLUMN(BF5),0)</f>
        <v>123869</v>
      </c>
      <c r="CF4" s="7">
        <f>VLOOKUP("*Белгородская*",[1]итого!$1:$1048576,COLUMN(BG5),0)</f>
        <v>127801</v>
      </c>
      <c r="CG4" s="7">
        <f>VLOOKUP("*Белгородская*",[1]итого!$1:$1048576,COLUMN(BH5),0)</f>
        <v>130673</v>
      </c>
      <c r="CH4" s="7">
        <f>VLOOKUP("*Белгородская*",[1]итого!$1:$1048576,COLUMN(BI5),0)</f>
        <v>133674</v>
      </c>
      <c r="CI4" s="7">
        <f>VLOOKUP("*Белгородская*",[1]итого!$1:$1048576,COLUMN(BJ5),0)</f>
        <v>134543</v>
      </c>
      <c r="CJ4" s="7">
        <f>VLOOKUP("*Белгородская*",[1]итого!$1:$1048576,COLUMN(BK5),0)</f>
        <v>134658</v>
      </c>
      <c r="CK4" s="7">
        <f>VLOOKUP("*Белгородская*",[1]итого!$1:$1048576,COLUMN(BL5),0)</f>
        <v>136319</v>
      </c>
      <c r="CL4" s="7">
        <f>VLOOKUP("*Белгородская*",[1]итого!$1:$1048576,COLUMN(BM5),0)</f>
        <v>138298</v>
      </c>
      <c r="CM4" s="7">
        <f>VLOOKUP("*Белгородская*",[1]итого!$1:$1048576,COLUMN(BN5),0)</f>
        <v>140515</v>
      </c>
      <c r="CN4" s="7">
        <f>VLOOKUP("*Белгородская*",[1]итого!$1:$1048576,COLUMN(BO5),0)</f>
        <v>145223</v>
      </c>
      <c r="CO4" s="7">
        <f>VLOOKUP("*Белгородская*",[1]итого!$1:$1048576,COLUMN(BP5),0)</f>
        <v>142973</v>
      </c>
      <c r="CP4" s="7">
        <f>VLOOKUP("*Белгородская*",[1]итого!$1:$1048576,COLUMN(BQ5),0)</f>
        <v>143986</v>
      </c>
      <c r="CQ4" s="7">
        <f>VLOOKUP("*Белгородская*",[1]итого!$1:$1048576,COLUMN(BR5),0)</f>
        <v>144409</v>
      </c>
      <c r="CR4" s="7">
        <f>VLOOKUP("*Белгородская*",[1]итого!$1:$1048576,COLUMN(BS5),0)</f>
        <v>144952</v>
      </c>
      <c r="CS4" s="7">
        <f>VLOOKUP("*Белгородская*",[1]итого!$1:$1048576,COLUMN(BT5),0)</f>
        <v>143965</v>
      </c>
      <c r="CT4" s="7">
        <f>VLOOKUP("*Белгородская*",[1]итого!$1:$1048576,COLUMN(BU5),0)</f>
        <v>145000</v>
      </c>
      <c r="CU4" s="7">
        <f>VLOOKUP("*Белгородская*",[1]итого!$1:$1048576,COLUMN(BV5),0)</f>
        <v>141503</v>
      </c>
      <c r="CV4" s="7">
        <f>VLOOKUP("*Белгородская*",[1]итого!$1:$1048576,COLUMN(BW5),0)</f>
        <v>141951</v>
      </c>
      <c r="CW4" s="7">
        <f>VLOOKUP("*Белгородская*",[1]итого!$1:$1048576,COLUMN(BX5),0)</f>
        <v>142248</v>
      </c>
      <c r="CX4" s="7">
        <f>VLOOKUP("*Белгородская*",[1]итого!$1:$1048576,COLUMN(BY5),0)</f>
        <v>143014</v>
      </c>
      <c r="CY4" s="7">
        <f>VLOOKUP("*Белгородская*",[1]итого!$1:$1048576,COLUMN(BZ5),0)</f>
        <v>143990</v>
      </c>
      <c r="CZ4" s="7">
        <f>VLOOKUP("*Белгородская*",[1]итого!$1:$1048576,COLUMN(CA5),0)</f>
        <v>145004</v>
      </c>
      <c r="DA4" s="7">
        <f>VLOOKUP("*Белгородская*",[1]итого!$1:$1048576,COLUMN(CB5),0)</f>
        <v>144896</v>
      </c>
      <c r="DB4" s="7">
        <f>VLOOKUP("*Белгородская*",[1]итого!$1:$1048576,COLUMN(CC5),0)</f>
        <v>147119</v>
      </c>
      <c r="DC4" s="7">
        <f>VLOOKUP("*Белгородская*",[1]итого!$1:$1048576,COLUMN(CD5),0)</f>
        <v>148697</v>
      </c>
      <c r="DD4" s="7">
        <f>VLOOKUP("*Белгородская*",[1]итого!$1:$1048576,COLUMN(CE5),0)</f>
        <v>151569</v>
      </c>
      <c r="DE4" s="7">
        <f>VLOOKUP("*Белгородская*",[1]итого!$1:$1048576,COLUMN(CF5),0)</f>
        <v>154843</v>
      </c>
      <c r="DF4" s="7">
        <f>VLOOKUP("*Белгородская*",[1]итого!$1:$1048576,COLUMN(CG5),0)</f>
        <v>158392</v>
      </c>
    </row>
    <row r="5" spans="1:110" x14ac:dyDescent="0.25">
      <c r="A5" s="8" t="s">
        <v>3</v>
      </c>
      <c r="B5" s="7">
        <v>25182.647000000001</v>
      </c>
      <c r="C5" s="7">
        <v>25415.600999999999</v>
      </c>
      <c r="D5" s="7">
        <v>25769.364000000001</v>
      </c>
      <c r="E5" s="7">
        <v>25751.191999999999</v>
      </c>
      <c r="F5" s="7">
        <v>26211.561000000002</v>
      </c>
      <c r="G5" s="7">
        <v>26562.366999999998</v>
      </c>
      <c r="H5" s="7">
        <v>26970.219000000001</v>
      </c>
      <c r="I5" s="7">
        <v>27415.205000000002</v>
      </c>
      <c r="J5" s="7">
        <v>27842.223000000002</v>
      </c>
      <c r="K5" s="7">
        <v>28558.012999999999</v>
      </c>
      <c r="L5" s="7">
        <v>29292.333999999999</v>
      </c>
      <c r="M5" s="7">
        <v>29320.234</v>
      </c>
      <c r="N5" s="7">
        <v>29813.855</v>
      </c>
      <c r="O5" s="7">
        <v>30467.167000000001</v>
      </c>
      <c r="P5" s="7">
        <v>31183.800999999999</v>
      </c>
      <c r="Q5" s="7">
        <v>31566.303</v>
      </c>
      <c r="R5" s="7">
        <v>32297.632000000001</v>
      </c>
      <c r="S5" s="7">
        <v>32970.120000000003</v>
      </c>
      <c r="T5" s="7">
        <v>33784.277999999998</v>
      </c>
      <c r="U5" s="7">
        <v>34569.834999999999</v>
      </c>
      <c r="V5" s="7">
        <v>35417.909</v>
      </c>
      <c r="W5" s="7">
        <v>36261.970999999998</v>
      </c>
      <c r="X5" s="7">
        <v>36579.855000000003</v>
      </c>
      <c r="Y5" s="7">
        <v>37451.220263219999</v>
      </c>
      <c r="Z5" s="7">
        <v>38052.958174779997</v>
      </c>
      <c r="AA5" s="7">
        <f>VLOOKUP("*Брянская*",[1]итого!$1:$1048576,COLUMN(B6),0)</f>
        <v>37451</v>
      </c>
      <c r="AB5" s="7">
        <f>VLOOKUP("*Брянская*",[1]итого!$1:$1048576,COLUMN(C6),0)</f>
        <v>38053</v>
      </c>
      <c r="AC5" s="7">
        <f>VLOOKUP("*Брянская*",[1]итого!$1:$1048576,COLUMN(D6),0)</f>
        <v>38590</v>
      </c>
      <c r="AD5" s="7">
        <f>VLOOKUP("*Брянская*",[1]итого!$1:$1048576,COLUMN(E6),0)</f>
        <v>39152</v>
      </c>
      <c r="AE5" s="7">
        <f>VLOOKUP("*Брянская*",[1]итого!$1:$1048576,COLUMN(F6),0)</f>
        <v>39550</v>
      </c>
      <c r="AF5" s="7">
        <f>VLOOKUP("*Брянская*",[1]итого!$1:$1048576,COLUMN(G6),0)</f>
        <v>39980</v>
      </c>
      <c r="AG5" s="7">
        <f>VLOOKUP("*Брянская*",[1]итого!$1:$1048576,COLUMN(H6),0)</f>
        <v>40083</v>
      </c>
      <c r="AH5" s="7">
        <f>VLOOKUP("*Брянская*",[1]итого!$1:$1048576,COLUMN(I6),0)</f>
        <v>40445</v>
      </c>
      <c r="AI5" s="7">
        <f>VLOOKUP("*Брянская*",[1]итого!$1:$1048576,COLUMN(J6),0)</f>
        <v>41005</v>
      </c>
      <c r="AJ5" s="7">
        <f>VLOOKUP("*Брянская*",[1]итого!$1:$1048576,COLUMN(K6),0)</f>
        <v>41460</v>
      </c>
      <c r="AK5" s="7">
        <f>VLOOKUP("*Брянская*",[1]итого!$1:$1048576,COLUMN(L6),0)</f>
        <v>41882</v>
      </c>
      <c r="AL5" s="7">
        <f>VLOOKUP("*Брянская*",[1]итого!$1:$1048576,COLUMN(M6),0)</f>
        <v>42425</v>
      </c>
      <c r="AM5" s="7">
        <f>VLOOKUP("*Брянская*",[1]итого!$1:$1048576,COLUMN(N6),0)</f>
        <v>42532</v>
      </c>
      <c r="AN5" s="7">
        <f>VLOOKUP("*Брянская*",[1]итого!$1:$1048576,COLUMN(O6),0)</f>
        <v>43038</v>
      </c>
      <c r="AO5" s="7">
        <f>VLOOKUP("*Брянская*",[1]итого!$1:$1048576,COLUMN(P6),0)</f>
        <v>43652</v>
      </c>
      <c r="AP5" s="7">
        <f>VLOOKUP("*Брянская*",[1]итого!$1:$1048576,COLUMN(Q6),0)</f>
        <v>43885</v>
      </c>
      <c r="AQ5" s="7">
        <f>VLOOKUP("*Брянская*",[1]итого!$1:$1048576,COLUMN(R6),0)</f>
        <v>44138</v>
      </c>
      <c r="AR5" s="7">
        <f>VLOOKUP("*Брянская*",[1]итого!$1:$1048576,COLUMN(S6),0)</f>
        <v>44792</v>
      </c>
      <c r="AS5" s="7">
        <f>VLOOKUP("*Брянская*",[1]итого!$1:$1048576,COLUMN(T6),0)</f>
        <v>45816</v>
      </c>
      <c r="AT5" s="7">
        <f>VLOOKUP("*Брянская*",[1]итого!$1:$1048576,COLUMN(U6),0)</f>
        <v>47116</v>
      </c>
      <c r="AU5" s="7">
        <f>VLOOKUP("*Брянская*",[1]итого!$1:$1048576,COLUMN(V6),0)</f>
        <v>48752</v>
      </c>
      <c r="AV5" s="7">
        <f>VLOOKUP("*Брянская*",[1]итого!$1:$1048576,COLUMN(W6),0)</f>
        <v>50328</v>
      </c>
      <c r="AW5" s="7">
        <f>VLOOKUP("*Брянская*",[1]итого!$1:$1048576,COLUMN(X6),0)</f>
        <v>50614</v>
      </c>
      <c r="AX5" s="7">
        <f>VLOOKUP("*Брянская*",[1]итого!$1:$1048576,COLUMN(Y6),0)</f>
        <v>51230</v>
      </c>
      <c r="AY5" s="7">
        <f>VLOOKUP("*Брянская*",[1]итого!$1:$1048576,COLUMN(Z6),0)</f>
        <v>51452</v>
      </c>
      <c r="AZ5" s="7">
        <f>VLOOKUP("*Брянская*",[1]итого!$1:$1048576,COLUMN(AA6),0)</f>
        <v>52141</v>
      </c>
      <c r="BA5" s="7">
        <f>VLOOKUP("*Брянская*",[1]итого!$1:$1048576,COLUMN(AB6),0)</f>
        <v>53333</v>
      </c>
      <c r="BB5" s="7">
        <f>VLOOKUP("*Брянская*",[1]итого!$1:$1048576,COLUMN(AC6),0)</f>
        <v>55107</v>
      </c>
      <c r="BC5" s="7">
        <f>VLOOKUP("*Брянская*",[1]итого!$1:$1048576,COLUMN(AD6),0)</f>
        <v>55767</v>
      </c>
      <c r="BD5" s="7">
        <f>VLOOKUP("*Брянская*",[1]итого!$1:$1048576,COLUMN(AE6),0)</f>
        <v>57154</v>
      </c>
      <c r="BE5" s="7">
        <f>VLOOKUP("*Брянская*",[1]итого!$1:$1048576,COLUMN(AF6),0)</f>
        <v>58134</v>
      </c>
      <c r="BF5" s="7">
        <f>VLOOKUP("*Брянская*",[1]итого!$1:$1048576,COLUMN(AG6),0)</f>
        <v>59118</v>
      </c>
      <c r="BG5" s="7">
        <f>VLOOKUP("*Брянская*",[1]итого!$1:$1048576,COLUMN(AH6),0)</f>
        <v>60317</v>
      </c>
      <c r="BH5" s="7">
        <f>VLOOKUP("*Брянская*",[1]итого!$1:$1048576,COLUMN(AI6),0)</f>
        <v>61711</v>
      </c>
      <c r="BI5" s="7">
        <f>VLOOKUP("*Брянская*",[1]итого!$1:$1048576,COLUMN(AJ6),0)</f>
        <v>61168</v>
      </c>
      <c r="BJ5" s="7">
        <f>VLOOKUP("*Брянская*",[1]итого!$1:$1048576,COLUMN(AK6),0)</f>
        <v>62982</v>
      </c>
      <c r="BK5" s="7">
        <f>VLOOKUP("*Брянская*",[1]итого!$1:$1048576,COLUMN(AL6),0)</f>
        <v>63547</v>
      </c>
      <c r="BL5" s="7">
        <f>VLOOKUP("*Брянская*",[1]итого!$1:$1048576,COLUMN(AM6),0)</f>
        <v>64830</v>
      </c>
      <c r="BM5" s="7">
        <f>VLOOKUP("*Брянская*",[1]итого!$1:$1048576,COLUMN(AN6),0)</f>
        <v>65652</v>
      </c>
      <c r="BN5" s="7">
        <f>VLOOKUP("*Брянская*",[1]итого!$1:$1048576,COLUMN(AO6),0)</f>
        <v>65256</v>
      </c>
      <c r="BO5" s="7">
        <f>VLOOKUP("*Брянская*",[1]итого!$1:$1048576,COLUMN(AP6),0)</f>
        <v>65093</v>
      </c>
      <c r="BP5" s="7">
        <f>VLOOKUP("*Брянская*",[1]итого!$1:$1048576,COLUMN(AQ6),0)</f>
        <v>65401</v>
      </c>
      <c r="BQ5" s="7">
        <f>VLOOKUP("*Брянская*",[1]итого!$1:$1048576,COLUMN(AR6),0)</f>
        <v>66278</v>
      </c>
      <c r="BR5" s="7">
        <f>VLOOKUP("*Брянская*",[1]итого!$1:$1048576,COLUMN(AS6),0)</f>
        <v>66479</v>
      </c>
      <c r="BS5" s="7">
        <f>VLOOKUP("*Брянская*",[1]итого!$1:$1048576,COLUMN(AT6),0)</f>
        <v>67911</v>
      </c>
      <c r="BT5" s="7">
        <f>VLOOKUP("*Брянская*",[1]итого!$1:$1048576,COLUMN(AU6),0)</f>
        <v>69127</v>
      </c>
      <c r="BU5" s="7">
        <f>VLOOKUP("*Брянская*",[1]итого!$1:$1048576,COLUMN(AV6),0)</f>
        <v>70171</v>
      </c>
      <c r="BV5" s="7">
        <f>VLOOKUP("*Брянская*",[1]итого!$1:$1048576,COLUMN(AW6),0)</f>
        <v>71646</v>
      </c>
      <c r="BW5" s="7">
        <f>VLOOKUP("*Брянская*",[1]итого!$1:$1048576,COLUMN(AX6),0)</f>
        <v>71914</v>
      </c>
      <c r="BX5" s="7">
        <f>VLOOKUP("*Брянская*",[1]итого!$1:$1048576,COLUMN(AY6),0)</f>
        <v>72990</v>
      </c>
      <c r="BY5" s="7">
        <f>VLOOKUP("*Брянская*",[1]итого!$1:$1048576,COLUMN(AZ6),0)</f>
        <v>74415</v>
      </c>
      <c r="BZ5" s="7">
        <f>VLOOKUP("*Брянская*",[1]итого!$1:$1048576,COLUMN(BA6),0)</f>
        <v>76131</v>
      </c>
      <c r="CA5" s="7">
        <f>VLOOKUP("*Брянская*",[1]итого!$1:$1048576,COLUMN(BB6),0)</f>
        <v>77644</v>
      </c>
      <c r="CB5" s="7">
        <f>VLOOKUP("*Брянская*",[1]итого!$1:$1048576,COLUMN(BC6),0)</f>
        <v>79453</v>
      </c>
      <c r="CC5" s="7">
        <f>VLOOKUP("*Брянская*",[1]итого!$1:$1048576,COLUMN(BD6),0)</f>
        <v>80002</v>
      </c>
      <c r="CD5" s="7">
        <f>VLOOKUP("*Брянская*",[1]итого!$1:$1048576,COLUMN(BE6),0)</f>
        <v>83088</v>
      </c>
      <c r="CE5" s="7">
        <f>VLOOKUP("*Брянская*",[1]итого!$1:$1048576,COLUMN(BF6),0)</f>
        <v>86356</v>
      </c>
      <c r="CF5" s="7">
        <f>VLOOKUP("*Брянская*",[1]итого!$1:$1048576,COLUMN(BG6),0)</f>
        <v>89039</v>
      </c>
      <c r="CG5" s="7">
        <f>VLOOKUP("*Брянская*",[1]итого!$1:$1048576,COLUMN(BH6),0)</f>
        <v>90709</v>
      </c>
      <c r="CH5" s="7">
        <f>VLOOKUP("*Брянская*",[1]итого!$1:$1048576,COLUMN(BI6),0)</f>
        <v>91696</v>
      </c>
      <c r="CI5" s="7">
        <f>VLOOKUP("*Брянская*",[1]итого!$1:$1048576,COLUMN(BJ6),0)</f>
        <v>92069</v>
      </c>
      <c r="CJ5" s="7">
        <f>VLOOKUP("*Брянская*",[1]итого!$1:$1048576,COLUMN(BK6),0)</f>
        <v>92033</v>
      </c>
      <c r="CK5" s="7">
        <f>VLOOKUP("*Брянская*",[1]итого!$1:$1048576,COLUMN(BL6),0)</f>
        <v>93036</v>
      </c>
      <c r="CL5" s="7">
        <f>VLOOKUP("*Брянская*",[1]итого!$1:$1048576,COLUMN(BM6),0)</f>
        <v>94017</v>
      </c>
      <c r="CM5" s="7">
        <f>VLOOKUP("*Брянская*",[1]итого!$1:$1048576,COLUMN(BN6),0)</f>
        <v>94985</v>
      </c>
      <c r="CN5" s="7">
        <f>VLOOKUP("*Брянская*",[1]итого!$1:$1048576,COLUMN(BO6),0)</f>
        <v>97476</v>
      </c>
      <c r="CO5" s="7">
        <f>VLOOKUP("*Брянская*",[1]итого!$1:$1048576,COLUMN(BP6),0)</f>
        <v>96621</v>
      </c>
      <c r="CP5" s="7">
        <f>VLOOKUP("*Брянская*",[1]итого!$1:$1048576,COLUMN(BQ6),0)</f>
        <v>97024</v>
      </c>
      <c r="CQ5" s="7">
        <f>VLOOKUP("*Брянская*",[1]итого!$1:$1048576,COLUMN(BR6),0)</f>
        <v>97137</v>
      </c>
      <c r="CR5" s="7">
        <f>VLOOKUP("*Брянская*",[1]итого!$1:$1048576,COLUMN(BS6),0)</f>
        <v>97441</v>
      </c>
      <c r="CS5" s="7">
        <f>VLOOKUP("*Брянская*",[1]итого!$1:$1048576,COLUMN(BT6),0)</f>
        <v>96094</v>
      </c>
      <c r="CT5" s="7">
        <f>VLOOKUP("*Брянская*",[1]итого!$1:$1048576,COLUMN(BU6),0)</f>
        <v>96079</v>
      </c>
      <c r="CU5" s="7">
        <f>VLOOKUP("*Брянская*",[1]итого!$1:$1048576,COLUMN(BV6),0)</f>
        <v>93255</v>
      </c>
      <c r="CV5" s="7">
        <f>VLOOKUP("*Брянская*",[1]итого!$1:$1048576,COLUMN(BW6),0)</f>
        <v>93577</v>
      </c>
      <c r="CW5" s="7">
        <f>VLOOKUP("*Брянская*",[1]итого!$1:$1048576,COLUMN(BX6),0)</f>
        <v>93752</v>
      </c>
      <c r="CX5" s="7">
        <f>VLOOKUP("*Брянская*",[1]итого!$1:$1048576,COLUMN(BY6),0)</f>
        <v>94182</v>
      </c>
      <c r="CY5" s="7">
        <f>VLOOKUP("*Брянская*",[1]итого!$1:$1048576,COLUMN(BZ6),0)</f>
        <v>94816</v>
      </c>
      <c r="CZ5" s="7">
        <f>VLOOKUP("*Брянская*",[1]итого!$1:$1048576,COLUMN(CA6),0)</f>
        <v>95510</v>
      </c>
      <c r="DA5" s="7">
        <f>VLOOKUP("*Брянская*",[1]итого!$1:$1048576,COLUMN(CB6),0)</f>
        <v>94903</v>
      </c>
      <c r="DB5" s="7">
        <f>VLOOKUP("*Брянская*",[1]итого!$1:$1048576,COLUMN(CC6),0)</f>
        <v>96088</v>
      </c>
      <c r="DC5" s="7">
        <f>VLOOKUP("*Брянская*",[1]итого!$1:$1048576,COLUMN(CD6),0)</f>
        <v>96786</v>
      </c>
      <c r="DD5" s="7">
        <f>VLOOKUP("*Брянская*",[1]итого!$1:$1048576,COLUMN(CE6),0)</f>
        <v>98307</v>
      </c>
      <c r="DE5" s="7">
        <f>VLOOKUP("*Брянская*",[1]итого!$1:$1048576,COLUMN(CF6),0)</f>
        <v>99929</v>
      </c>
      <c r="DF5" s="7">
        <f>VLOOKUP("*Брянская*",[1]итого!$1:$1048576,COLUMN(CG6),0)</f>
        <v>100803</v>
      </c>
    </row>
    <row r="6" spans="1:110" x14ac:dyDescent="0.25">
      <c r="A6" s="8" t="s">
        <v>4</v>
      </c>
      <c r="B6" s="7">
        <v>30696.386999999999</v>
      </c>
      <c r="C6" s="7">
        <v>31020.437999999998</v>
      </c>
      <c r="D6" s="7">
        <v>31445.138999999999</v>
      </c>
      <c r="E6" s="7">
        <v>31476.331999999999</v>
      </c>
      <c r="F6" s="7">
        <v>31966.401000000002</v>
      </c>
      <c r="G6" s="7">
        <v>32408.081999999999</v>
      </c>
      <c r="H6" s="7">
        <v>32984.286999999997</v>
      </c>
      <c r="I6" s="7">
        <v>33626.915999999997</v>
      </c>
      <c r="J6" s="7">
        <v>33935.567000000003</v>
      </c>
      <c r="K6" s="7">
        <v>34844.050999999999</v>
      </c>
      <c r="L6" s="7">
        <v>35824.686000000002</v>
      </c>
      <c r="M6" s="7">
        <v>35906.629000000001</v>
      </c>
      <c r="N6" s="7">
        <v>36554.474000000002</v>
      </c>
      <c r="O6" s="7">
        <v>37197.962</v>
      </c>
      <c r="P6" s="7">
        <v>37963.627</v>
      </c>
      <c r="Q6" s="7">
        <v>38660.555</v>
      </c>
      <c r="R6" s="7">
        <v>39449.188999999998</v>
      </c>
      <c r="S6" s="7">
        <v>40242.269</v>
      </c>
      <c r="T6" s="7">
        <v>41141.947999999997</v>
      </c>
      <c r="U6" s="7">
        <v>41946.409</v>
      </c>
      <c r="V6" s="7">
        <v>42898.127</v>
      </c>
      <c r="W6" s="7">
        <v>44272.483999999997</v>
      </c>
      <c r="X6" s="7">
        <v>44873.696000000004</v>
      </c>
      <c r="Y6" s="7">
        <v>45540.811361699998</v>
      </c>
      <c r="Z6" s="7">
        <v>46378.933547929999</v>
      </c>
      <c r="AA6" s="7">
        <f>VLOOKUP("*Владимирская*",[1]итого!$1:$1048576,COLUMN(B7),0)</f>
        <v>45541</v>
      </c>
      <c r="AB6" s="7">
        <f>VLOOKUP("*Владимирская*",[1]итого!$1:$1048576,COLUMN(C7),0)</f>
        <v>46379</v>
      </c>
      <c r="AC6" s="7">
        <f>VLOOKUP("*Владимирская*",[1]итого!$1:$1048576,COLUMN(D7),0)</f>
        <v>47272</v>
      </c>
      <c r="AD6" s="7">
        <f>VLOOKUP("*Владимирская*",[1]итого!$1:$1048576,COLUMN(E7),0)</f>
        <v>48143</v>
      </c>
      <c r="AE6" s="7">
        <f>VLOOKUP("*Владимирская*",[1]итого!$1:$1048576,COLUMN(F7),0)</f>
        <v>48817</v>
      </c>
      <c r="AF6" s="7">
        <f>VLOOKUP("*Владимирская*",[1]итого!$1:$1048576,COLUMN(G7),0)</f>
        <v>49386</v>
      </c>
      <c r="AG6" s="7">
        <f>VLOOKUP("*Владимирская*",[1]итого!$1:$1048576,COLUMN(H7),0)</f>
        <v>49183</v>
      </c>
      <c r="AH6" s="7">
        <f>VLOOKUP("*Владимирская*",[1]итого!$1:$1048576,COLUMN(I7),0)</f>
        <v>49515</v>
      </c>
      <c r="AI6" s="7">
        <f>VLOOKUP("*Владимирская*",[1]итого!$1:$1048576,COLUMN(J7),0)</f>
        <v>50820</v>
      </c>
      <c r="AJ6" s="7">
        <f>VLOOKUP("*Владимирская*",[1]итого!$1:$1048576,COLUMN(K7),0)</f>
        <v>51030</v>
      </c>
      <c r="AK6" s="7">
        <f>VLOOKUP("*Владимирская*",[1]итого!$1:$1048576,COLUMN(L7),0)</f>
        <v>51826</v>
      </c>
      <c r="AL6" s="7">
        <f>VLOOKUP("*Владимирская*",[1]итого!$1:$1048576,COLUMN(M7),0)</f>
        <v>52370</v>
      </c>
      <c r="AM6" s="7">
        <f>VLOOKUP("*Владимирская*",[1]итого!$1:$1048576,COLUMN(N7),0)</f>
        <v>52356</v>
      </c>
      <c r="AN6" s="7">
        <f>VLOOKUP("*Владимирская*",[1]итого!$1:$1048576,COLUMN(O7),0)</f>
        <v>52923</v>
      </c>
      <c r="AO6" s="7">
        <f>VLOOKUP("*Владимирская*",[1]итого!$1:$1048576,COLUMN(P7),0)</f>
        <v>53607</v>
      </c>
      <c r="AP6" s="7">
        <f>VLOOKUP("*Владимирская*",[1]итого!$1:$1048576,COLUMN(Q7),0)</f>
        <v>53904</v>
      </c>
      <c r="AQ6" s="7">
        <f>VLOOKUP("*Владимирская*",[1]итого!$1:$1048576,COLUMN(R7),0)</f>
        <v>54223</v>
      </c>
      <c r="AR6" s="7">
        <f>VLOOKUP("*Владимирская*",[1]итого!$1:$1048576,COLUMN(S7),0)</f>
        <v>54900</v>
      </c>
      <c r="AS6" s="7">
        <f>VLOOKUP("*Владимирская*",[1]итого!$1:$1048576,COLUMN(T7),0)</f>
        <v>56100</v>
      </c>
      <c r="AT6" s="7">
        <f>VLOOKUP("*Владимирская*",[1]итого!$1:$1048576,COLUMN(U7),0)</f>
        <v>57509</v>
      </c>
      <c r="AU6" s="7">
        <f>VLOOKUP("*Владимирская*",[1]итого!$1:$1048576,COLUMN(V7),0)</f>
        <v>59278</v>
      </c>
      <c r="AV6" s="7">
        <f>VLOOKUP("*Владимирская*",[1]итого!$1:$1048576,COLUMN(W7),0)</f>
        <v>61164</v>
      </c>
      <c r="AW6" s="7">
        <f>VLOOKUP("*Владимирская*",[1]итого!$1:$1048576,COLUMN(X7),0)</f>
        <v>61271</v>
      </c>
      <c r="AX6" s="7">
        <f>VLOOKUP("*Владимирская*",[1]итого!$1:$1048576,COLUMN(Y7),0)</f>
        <v>62290</v>
      </c>
      <c r="AY6" s="7">
        <f>VLOOKUP("*Владимирская*",[1]итого!$1:$1048576,COLUMN(Z7),0)</f>
        <v>62651</v>
      </c>
      <c r="AZ6" s="7">
        <f>VLOOKUP("*Владимирская*",[1]итого!$1:$1048576,COLUMN(AA7),0)</f>
        <v>63864</v>
      </c>
      <c r="BA6" s="7">
        <f>VLOOKUP("*Владимирская*",[1]итого!$1:$1048576,COLUMN(AB7),0)</f>
        <v>65019</v>
      </c>
      <c r="BB6" s="7">
        <f>VLOOKUP("*Владимирская*",[1]итого!$1:$1048576,COLUMN(AC7),0)</f>
        <v>66873</v>
      </c>
      <c r="BC6" s="7">
        <f>VLOOKUP("*Владимирская*",[1]итого!$1:$1048576,COLUMN(AD7),0)</f>
        <v>68130</v>
      </c>
      <c r="BD6" s="7">
        <f>VLOOKUP("*Владимирская*",[1]итого!$1:$1048576,COLUMN(AE7),0)</f>
        <v>69776</v>
      </c>
      <c r="BE6" s="7">
        <f>VLOOKUP("*Владимирская*",[1]итого!$1:$1048576,COLUMN(AF7),0)</f>
        <v>70995</v>
      </c>
      <c r="BF6" s="7">
        <f>VLOOKUP("*Владимирская*",[1]итого!$1:$1048576,COLUMN(AG7),0)</f>
        <v>72392</v>
      </c>
      <c r="BG6" s="7">
        <f>VLOOKUP("*Владимирская*",[1]итого!$1:$1048576,COLUMN(AH7),0)</f>
        <v>73785</v>
      </c>
      <c r="BH6" s="7">
        <f>VLOOKUP("*Владимирская*",[1]итого!$1:$1048576,COLUMN(AI7),0)</f>
        <v>75411</v>
      </c>
      <c r="BI6" s="7">
        <f>VLOOKUP("*Владимирская*",[1]итого!$1:$1048576,COLUMN(AJ7),0)</f>
        <v>74896</v>
      </c>
      <c r="BJ6" s="7">
        <f>VLOOKUP("*Владимирская*",[1]итого!$1:$1048576,COLUMN(AK7),0)</f>
        <v>77013</v>
      </c>
      <c r="BK6" s="7">
        <f>VLOOKUP("*Владимирская*",[1]итого!$1:$1048576,COLUMN(AL7),0)</f>
        <v>77539</v>
      </c>
      <c r="BL6" s="7">
        <f>VLOOKUP("*Владимирская*",[1]итого!$1:$1048576,COLUMN(AM7),0)</f>
        <v>79046</v>
      </c>
      <c r="BM6" s="7">
        <f>VLOOKUP("*Владимирская*",[1]итого!$1:$1048576,COLUMN(AN7),0)</f>
        <v>80477</v>
      </c>
      <c r="BN6" s="7">
        <f>VLOOKUP("*Владимирская*",[1]итого!$1:$1048576,COLUMN(AO7),0)</f>
        <v>80092</v>
      </c>
      <c r="BO6" s="7">
        <f>VLOOKUP("*Владимирская*",[1]итого!$1:$1048576,COLUMN(AP7),0)</f>
        <v>79845</v>
      </c>
      <c r="BP6" s="7">
        <f>VLOOKUP("*Владимирская*",[1]итого!$1:$1048576,COLUMN(AQ7),0)</f>
        <v>80148</v>
      </c>
      <c r="BQ6" s="7">
        <f>VLOOKUP("*Владимирская*",[1]итого!$1:$1048576,COLUMN(AR7),0)</f>
        <v>81085</v>
      </c>
      <c r="BR6" s="7">
        <f>VLOOKUP("*Владимирская*",[1]итого!$1:$1048576,COLUMN(AS7),0)</f>
        <v>81386</v>
      </c>
      <c r="BS6" s="7">
        <f>VLOOKUP("*Владимирская*",[1]итого!$1:$1048576,COLUMN(AT7),0)</f>
        <v>83373</v>
      </c>
      <c r="BT6" s="7">
        <f>VLOOKUP("*Владимирская*",[1]итого!$1:$1048576,COLUMN(AU7),0)</f>
        <v>84858</v>
      </c>
      <c r="BU6" s="7">
        <f>VLOOKUP("*Владимирская*",[1]итого!$1:$1048576,COLUMN(AV7),0)</f>
        <v>86296</v>
      </c>
      <c r="BV6" s="7">
        <f>VLOOKUP("*Владимирская*",[1]итого!$1:$1048576,COLUMN(AW7),0)</f>
        <v>88113</v>
      </c>
      <c r="BW6" s="7">
        <f>VLOOKUP("*Владимирская*",[1]итого!$1:$1048576,COLUMN(AX7),0)</f>
        <v>88473</v>
      </c>
      <c r="BX6" s="7">
        <f>VLOOKUP("*Владимирская*",[1]итого!$1:$1048576,COLUMN(AY7),0)</f>
        <v>89815</v>
      </c>
      <c r="BY6" s="7">
        <f>VLOOKUP("*Владимирская*",[1]итого!$1:$1048576,COLUMN(AZ7),0)</f>
        <v>91803</v>
      </c>
      <c r="BZ6" s="7">
        <f>VLOOKUP("*Владимирская*",[1]итого!$1:$1048576,COLUMN(BA7),0)</f>
        <v>93704</v>
      </c>
      <c r="CA6" s="7">
        <f>VLOOKUP("*Владимирская*",[1]итого!$1:$1048576,COLUMN(BB7),0)</f>
        <v>95706</v>
      </c>
      <c r="CB6" s="7">
        <f>VLOOKUP("*Владимирская*",[1]итого!$1:$1048576,COLUMN(BC7),0)</f>
        <v>97818</v>
      </c>
      <c r="CC6" s="7">
        <f>VLOOKUP("*Владимирская*",[1]итого!$1:$1048576,COLUMN(BD7),0)</f>
        <v>98412</v>
      </c>
      <c r="CD6" s="7">
        <f>VLOOKUP("*Владимирская*",[1]итого!$1:$1048576,COLUMN(BE7),0)</f>
        <v>102174</v>
      </c>
      <c r="CE6" s="7">
        <f>VLOOKUP("*Владимирская*",[1]итого!$1:$1048576,COLUMN(BF7),0)</f>
        <v>106090</v>
      </c>
      <c r="CF6" s="7">
        <f>VLOOKUP("*Владимирская*",[1]итого!$1:$1048576,COLUMN(BG7),0)</f>
        <v>108683</v>
      </c>
      <c r="CG6" s="7">
        <f>VLOOKUP("*Владимирская*",[1]итого!$1:$1048576,COLUMN(BH7),0)</f>
        <v>110218</v>
      </c>
      <c r="CH6" s="7">
        <f>VLOOKUP("*Владимирская*",[1]итого!$1:$1048576,COLUMN(BI7),0)</f>
        <v>111080</v>
      </c>
      <c r="CI6" s="7">
        <f>VLOOKUP("*Владимирская*",[1]итого!$1:$1048576,COLUMN(BJ7),0)</f>
        <v>111536</v>
      </c>
      <c r="CJ6" s="7">
        <f>VLOOKUP("*Владимирская*",[1]итого!$1:$1048576,COLUMN(BK7),0)</f>
        <v>112017</v>
      </c>
      <c r="CK6" s="7">
        <f>VLOOKUP("*Владимирская*",[1]итого!$1:$1048576,COLUMN(BL7),0)</f>
        <v>112944</v>
      </c>
      <c r="CL6" s="7">
        <f>VLOOKUP("*Владимирская*",[1]итого!$1:$1048576,COLUMN(BM7),0)</f>
        <v>113710</v>
      </c>
      <c r="CM6" s="7">
        <f>VLOOKUP("*Владимирская*",[1]итого!$1:$1048576,COLUMN(BN7),0)</f>
        <v>114640</v>
      </c>
      <c r="CN6" s="7">
        <f>VLOOKUP("*Владимирская*",[1]итого!$1:$1048576,COLUMN(BO7),0)</f>
        <v>117138</v>
      </c>
      <c r="CO6" s="7">
        <f>VLOOKUP("*Владимирская*",[1]итого!$1:$1048576,COLUMN(BP7),0)</f>
        <v>115859</v>
      </c>
      <c r="CP6" s="7">
        <f>VLOOKUP("*Владимирская*",[1]итого!$1:$1048576,COLUMN(BQ7),0)</f>
        <v>116289</v>
      </c>
      <c r="CQ6" s="7">
        <f>VLOOKUP("*Владимирская*",[1]итого!$1:$1048576,COLUMN(BR7),0)</f>
        <v>115916</v>
      </c>
      <c r="CR6" s="7">
        <f>VLOOKUP("*Владимирская*",[1]итого!$1:$1048576,COLUMN(BS7),0)</f>
        <v>115937</v>
      </c>
      <c r="CS6" s="7">
        <f>VLOOKUP("*Владимирская*",[1]итого!$1:$1048576,COLUMN(BT7),0)</f>
        <v>113954</v>
      </c>
      <c r="CT6" s="7">
        <f>VLOOKUP("*Владимирская*",[1]итого!$1:$1048576,COLUMN(BU7),0)</f>
        <v>114012</v>
      </c>
      <c r="CU6" s="7">
        <f>VLOOKUP("*Владимирская*",[1]итого!$1:$1048576,COLUMN(BV7),0)</f>
        <v>111616</v>
      </c>
      <c r="CV6" s="7">
        <f>VLOOKUP("*Владимирская*",[1]итого!$1:$1048576,COLUMN(BW7),0)</f>
        <v>111934</v>
      </c>
      <c r="CW6" s="7">
        <f>VLOOKUP("*Владимирская*",[1]итого!$1:$1048576,COLUMN(BX7),0)</f>
        <v>112262</v>
      </c>
      <c r="CX6" s="7">
        <f>VLOOKUP("*Владимирская*",[1]итого!$1:$1048576,COLUMN(BY7),0)</f>
        <v>112673</v>
      </c>
      <c r="CY6" s="7">
        <f>VLOOKUP("*Владимирская*",[1]итого!$1:$1048576,COLUMN(BZ7),0)</f>
        <v>113123</v>
      </c>
      <c r="CZ6" s="7">
        <f>VLOOKUP("*Владимирская*",[1]итого!$1:$1048576,COLUMN(CA7),0)</f>
        <v>113268</v>
      </c>
      <c r="DA6" s="7">
        <f>VLOOKUP("*Владимирская*",[1]итого!$1:$1048576,COLUMN(CB7),0)</f>
        <v>112211</v>
      </c>
      <c r="DB6" s="7">
        <f>VLOOKUP("*Владимирская*",[1]итого!$1:$1048576,COLUMN(CC7),0)</f>
        <v>113535</v>
      </c>
      <c r="DC6" s="7">
        <f>VLOOKUP("*Владимирская*",[1]итого!$1:$1048576,COLUMN(CD7),0)</f>
        <v>114578</v>
      </c>
      <c r="DD6" s="7">
        <f>VLOOKUP("*Владимирская*",[1]итого!$1:$1048576,COLUMN(CE7),0)</f>
        <v>116101</v>
      </c>
      <c r="DE6" s="7">
        <f>VLOOKUP("*Владимирская*",[1]итого!$1:$1048576,COLUMN(CF7),0)</f>
        <v>117375</v>
      </c>
      <c r="DF6" s="7">
        <f>VLOOKUP("*Владимирская*",[1]итого!$1:$1048576,COLUMN(CG7),0)</f>
        <v>118874</v>
      </c>
    </row>
    <row r="7" spans="1:110" x14ac:dyDescent="0.25">
      <c r="A7" s="8" t="s">
        <v>5</v>
      </c>
      <c r="B7" s="7">
        <v>57049.538999999997</v>
      </c>
      <c r="C7" s="7">
        <v>57636.987999999998</v>
      </c>
      <c r="D7" s="7">
        <v>58495.561999999998</v>
      </c>
      <c r="E7" s="7">
        <v>58279.053999999996</v>
      </c>
      <c r="F7" s="7">
        <v>59040.868000000002</v>
      </c>
      <c r="G7" s="7">
        <v>59709.601999999999</v>
      </c>
      <c r="H7" s="7">
        <v>60691.328999999998</v>
      </c>
      <c r="I7" s="7">
        <v>61766.663</v>
      </c>
      <c r="J7" s="7">
        <v>62373.303999999996</v>
      </c>
      <c r="K7" s="7">
        <v>63921.362000000001</v>
      </c>
      <c r="L7" s="7">
        <v>65738.524999999994</v>
      </c>
      <c r="M7" s="7">
        <v>66211.202999999994</v>
      </c>
      <c r="N7" s="7">
        <v>67205.267000000007</v>
      </c>
      <c r="O7" s="7">
        <v>68410.308000000005</v>
      </c>
      <c r="P7" s="7">
        <v>70034.98</v>
      </c>
      <c r="Q7" s="7">
        <v>71228.826000000001</v>
      </c>
      <c r="R7" s="7">
        <v>72848.054999999993</v>
      </c>
      <c r="S7" s="7">
        <v>74338.865999999995</v>
      </c>
      <c r="T7" s="7">
        <v>75978.745999999999</v>
      </c>
      <c r="U7" s="7">
        <v>77666.922999999995</v>
      </c>
      <c r="V7" s="7">
        <v>78632.069000000003</v>
      </c>
      <c r="W7" s="7">
        <v>80509.365999999995</v>
      </c>
      <c r="X7" s="7">
        <v>81942.650999999998</v>
      </c>
      <c r="Y7" s="7">
        <v>84015.829656749993</v>
      </c>
      <c r="Z7" s="7">
        <v>85687.12372547001</v>
      </c>
      <c r="AA7" s="7">
        <f>VLOOKUP("*Воронежская*",[1]итого!$1:$1048576,COLUMN(B8),0)</f>
        <v>84016</v>
      </c>
      <c r="AB7" s="7">
        <f>VLOOKUP("*Воронежская*",[1]итого!$1:$1048576,COLUMN(C8),0)</f>
        <v>85687</v>
      </c>
      <c r="AC7" s="7">
        <f>VLOOKUP("*Воронежская*",[1]итого!$1:$1048576,COLUMN(D8),0)</f>
        <v>86915</v>
      </c>
      <c r="AD7" s="7">
        <f>VLOOKUP("*Воронежская*",[1]итого!$1:$1048576,COLUMN(E8),0)</f>
        <v>88588</v>
      </c>
      <c r="AE7" s="7">
        <f>VLOOKUP("*Воронежская*",[1]итого!$1:$1048576,COLUMN(F8),0)</f>
        <v>89658</v>
      </c>
      <c r="AF7" s="7">
        <f>VLOOKUP("*Воронежская*",[1]итого!$1:$1048576,COLUMN(G8),0)</f>
        <v>90475</v>
      </c>
      <c r="AG7" s="7">
        <f>VLOOKUP("*Воронежская*",[1]итого!$1:$1048576,COLUMN(H8),0)</f>
        <v>90621</v>
      </c>
      <c r="AH7" s="7">
        <f>VLOOKUP("*Воронежская*",[1]итого!$1:$1048576,COLUMN(I8),0)</f>
        <v>91824</v>
      </c>
      <c r="AI7" s="7">
        <f>VLOOKUP("*Воронежская*",[1]итого!$1:$1048576,COLUMN(J8),0)</f>
        <v>93204</v>
      </c>
      <c r="AJ7" s="7">
        <f>VLOOKUP("*Воронежская*",[1]итого!$1:$1048576,COLUMN(K8),0)</f>
        <v>93131</v>
      </c>
      <c r="AK7" s="7">
        <f>VLOOKUP("*Воронежская*",[1]итого!$1:$1048576,COLUMN(L8),0)</f>
        <v>94833</v>
      </c>
      <c r="AL7" s="7">
        <f>VLOOKUP("*Воронежская*",[1]итого!$1:$1048576,COLUMN(M8),0)</f>
        <v>96016</v>
      </c>
      <c r="AM7" s="7">
        <f>VLOOKUP("*Воронежская*",[1]итого!$1:$1048576,COLUMN(N8),0)</f>
        <v>96774</v>
      </c>
      <c r="AN7" s="7">
        <f>VLOOKUP("*Воронежская*",[1]итого!$1:$1048576,COLUMN(O8),0)</f>
        <v>98143</v>
      </c>
      <c r="AO7" s="7">
        <f>VLOOKUP("*Воронежская*",[1]итого!$1:$1048576,COLUMN(P8),0)</f>
        <v>99708</v>
      </c>
      <c r="AP7" s="7">
        <f>VLOOKUP("*Воронежская*",[1]итого!$1:$1048576,COLUMN(Q8),0)</f>
        <v>100907</v>
      </c>
      <c r="AQ7" s="7">
        <f>VLOOKUP("*Воронежская*",[1]итого!$1:$1048576,COLUMN(R8),0)</f>
        <v>101996</v>
      </c>
      <c r="AR7" s="7">
        <f>VLOOKUP("*Воронежская*",[1]итого!$1:$1048576,COLUMN(S8),0)</f>
        <v>103737</v>
      </c>
      <c r="AS7" s="7">
        <f>VLOOKUP("*Воронежская*",[1]итого!$1:$1048576,COLUMN(T8),0)</f>
        <v>106256</v>
      </c>
      <c r="AT7" s="7">
        <f>VLOOKUP("*Воронежская*",[1]итого!$1:$1048576,COLUMN(U8),0)</f>
        <v>108988</v>
      </c>
      <c r="AU7" s="7">
        <f>VLOOKUP("*Воронежская*",[1]итого!$1:$1048576,COLUMN(V8),0)</f>
        <v>112142</v>
      </c>
      <c r="AV7" s="7">
        <f>VLOOKUP("*Воронежская*",[1]итого!$1:$1048576,COLUMN(W8),0)</f>
        <v>115736</v>
      </c>
      <c r="AW7" s="7">
        <f>VLOOKUP("*Воронежская*",[1]итого!$1:$1048576,COLUMN(X8),0)</f>
        <v>114978</v>
      </c>
      <c r="AX7" s="7">
        <f>VLOOKUP("*Воронежская*",[1]итого!$1:$1048576,COLUMN(Y8),0)</f>
        <v>116405</v>
      </c>
      <c r="AY7" s="7">
        <f>VLOOKUP("*Воронежская*",[1]итого!$1:$1048576,COLUMN(Z8),0)</f>
        <v>117446</v>
      </c>
      <c r="AZ7" s="7">
        <f>VLOOKUP("*Воронежская*",[1]итого!$1:$1048576,COLUMN(AA8),0)</f>
        <v>119536</v>
      </c>
      <c r="BA7" s="7">
        <f>VLOOKUP("*Воронежская*",[1]итого!$1:$1048576,COLUMN(AB8),0)</f>
        <v>121940</v>
      </c>
      <c r="BB7" s="7">
        <f>VLOOKUP("*Воронежская*",[1]итого!$1:$1048576,COLUMN(AC8),0)</f>
        <v>125243</v>
      </c>
      <c r="BC7" s="7">
        <f>VLOOKUP("*Воронежская*",[1]итого!$1:$1048576,COLUMN(AD8),0)</f>
        <v>127507</v>
      </c>
      <c r="BD7" s="7">
        <f>VLOOKUP("*Воронежская*",[1]итого!$1:$1048576,COLUMN(AE8),0)</f>
        <v>131238</v>
      </c>
      <c r="BE7" s="7">
        <f>VLOOKUP("*Воронежская*",[1]итого!$1:$1048576,COLUMN(AF8),0)</f>
        <v>133714</v>
      </c>
      <c r="BF7" s="7">
        <f>VLOOKUP("*Воронежская*",[1]итого!$1:$1048576,COLUMN(AG8),0)</f>
        <v>136078</v>
      </c>
      <c r="BG7" s="7">
        <f>VLOOKUP("*Воронежская*",[1]итого!$1:$1048576,COLUMN(AH8),0)</f>
        <v>138711</v>
      </c>
      <c r="BH7" s="7">
        <f>VLOOKUP("*Воронежская*",[1]итого!$1:$1048576,COLUMN(AI8),0)</f>
        <v>141369</v>
      </c>
      <c r="BI7" s="7">
        <f>VLOOKUP("*Воронежская*",[1]итого!$1:$1048576,COLUMN(AJ8),0)</f>
        <v>140276</v>
      </c>
      <c r="BJ7" s="7">
        <f>VLOOKUP("*Воронежская*",[1]итого!$1:$1048576,COLUMN(AK8),0)</f>
        <v>143974</v>
      </c>
      <c r="BK7" s="7">
        <f>VLOOKUP("*Воронежская*",[1]итого!$1:$1048576,COLUMN(AL8),0)</f>
        <v>145830</v>
      </c>
      <c r="BL7" s="7">
        <f>VLOOKUP("*Воронежская*",[1]итого!$1:$1048576,COLUMN(AM8),0)</f>
        <v>149447</v>
      </c>
      <c r="BM7" s="7">
        <f>VLOOKUP("*Воронежская*",[1]итого!$1:$1048576,COLUMN(AN8),0)</f>
        <v>153684</v>
      </c>
      <c r="BN7" s="7">
        <f>VLOOKUP("*Воронежская*",[1]итого!$1:$1048576,COLUMN(AO8),0)</f>
        <v>153261</v>
      </c>
      <c r="BO7" s="7">
        <f>VLOOKUP("*Воронежская*",[1]итого!$1:$1048576,COLUMN(AP8),0)</f>
        <v>152654</v>
      </c>
      <c r="BP7" s="7">
        <f>VLOOKUP("*Воронежская*",[1]итого!$1:$1048576,COLUMN(AQ8),0)</f>
        <v>152917</v>
      </c>
      <c r="BQ7" s="7">
        <f>VLOOKUP("*Воронежская*",[1]итого!$1:$1048576,COLUMN(AR8),0)</f>
        <v>154637</v>
      </c>
      <c r="BR7" s="7">
        <f>VLOOKUP("*Воронежская*",[1]итого!$1:$1048576,COLUMN(AS8),0)</f>
        <v>155674</v>
      </c>
      <c r="BS7" s="7">
        <f>VLOOKUP("*Воронежская*",[1]итого!$1:$1048576,COLUMN(AT8),0)</f>
        <v>158785</v>
      </c>
      <c r="BT7" s="7">
        <f>VLOOKUP("*Воронежская*",[1]итого!$1:$1048576,COLUMN(AU8),0)</f>
        <v>161078</v>
      </c>
      <c r="BU7" s="7">
        <f>VLOOKUP("*Воронежская*",[1]итого!$1:$1048576,COLUMN(AV8),0)</f>
        <v>163282</v>
      </c>
      <c r="BV7" s="7">
        <f>VLOOKUP("*Воронежская*",[1]итого!$1:$1048576,COLUMN(AW8),0)</f>
        <v>166379</v>
      </c>
      <c r="BW7" s="7">
        <f>VLOOKUP("*Воронежская*",[1]итого!$1:$1048576,COLUMN(AX8),0)</f>
        <v>166983</v>
      </c>
      <c r="BX7" s="7">
        <f>VLOOKUP("*Воронежская*",[1]итого!$1:$1048576,COLUMN(AY8),0)</f>
        <v>169480</v>
      </c>
      <c r="BY7" s="7">
        <f>VLOOKUP("*Воронежская*",[1]итого!$1:$1048576,COLUMN(AZ8),0)</f>
        <v>173157</v>
      </c>
      <c r="BZ7" s="7">
        <f>VLOOKUP("*Воронежская*",[1]итого!$1:$1048576,COLUMN(BA8),0)</f>
        <v>176997</v>
      </c>
      <c r="CA7" s="7">
        <f>VLOOKUP("*Воронежская*",[1]итого!$1:$1048576,COLUMN(BB8),0)</f>
        <v>181244</v>
      </c>
      <c r="CB7" s="7">
        <f>VLOOKUP("*Воронежская*",[1]итого!$1:$1048576,COLUMN(BC8),0)</f>
        <v>185271</v>
      </c>
      <c r="CC7" s="7">
        <f>VLOOKUP("*Воронежская*",[1]итого!$1:$1048576,COLUMN(BD8),0)</f>
        <v>188268</v>
      </c>
      <c r="CD7" s="7">
        <f>VLOOKUP("*Воронежская*",[1]итого!$1:$1048576,COLUMN(BE8),0)</f>
        <v>194947</v>
      </c>
      <c r="CE7" s="7">
        <f>VLOOKUP("*Воронежская*",[1]итого!$1:$1048576,COLUMN(BF8),0)</f>
        <v>204212</v>
      </c>
      <c r="CF7" s="7">
        <f>VLOOKUP("*Воронежская*",[1]итого!$1:$1048576,COLUMN(BG8),0)</f>
        <v>210865</v>
      </c>
      <c r="CG7" s="7">
        <f>VLOOKUP("*Воронежская*",[1]итого!$1:$1048576,COLUMN(BH8),0)</f>
        <v>214642</v>
      </c>
      <c r="CH7" s="7">
        <f>VLOOKUP("*Воронежская*",[1]итого!$1:$1048576,COLUMN(BI8),0)</f>
        <v>219508</v>
      </c>
      <c r="CI7" s="7">
        <f>VLOOKUP("*Воронежская*",[1]итого!$1:$1048576,COLUMN(BJ8),0)</f>
        <v>220400</v>
      </c>
      <c r="CJ7" s="7">
        <f>VLOOKUP("*Воронежская*",[1]итого!$1:$1048576,COLUMN(BK8),0)</f>
        <v>220642</v>
      </c>
      <c r="CK7" s="7">
        <f>VLOOKUP("*Воронежская*",[1]итого!$1:$1048576,COLUMN(BL8),0)</f>
        <v>223061</v>
      </c>
      <c r="CL7" s="7">
        <f>VLOOKUP("*Воронежская*",[1]итого!$1:$1048576,COLUMN(BM8),0)</f>
        <v>226001</v>
      </c>
      <c r="CM7" s="7">
        <f>VLOOKUP("*Воронежская*",[1]итого!$1:$1048576,COLUMN(BN8),0)</f>
        <v>228834</v>
      </c>
      <c r="CN7" s="7">
        <f>VLOOKUP("*Воронежская*",[1]итого!$1:$1048576,COLUMN(BO8),0)</f>
        <v>236146</v>
      </c>
      <c r="CO7" s="7">
        <f>VLOOKUP("*Воронежская*",[1]итого!$1:$1048576,COLUMN(BP8),0)</f>
        <v>235117</v>
      </c>
      <c r="CP7" s="7">
        <f>VLOOKUP("*Воронежская*",[1]итого!$1:$1048576,COLUMN(BQ8),0)</f>
        <v>235813</v>
      </c>
      <c r="CQ7" s="7">
        <f>VLOOKUP("*Воронежская*",[1]итого!$1:$1048576,COLUMN(BR8),0)</f>
        <v>235586</v>
      </c>
      <c r="CR7" s="7">
        <f>VLOOKUP("*Воронежская*",[1]итого!$1:$1048576,COLUMN(BS8),0)</f>
        <v>236037</v>
      </c>
      <c r="CS7" s="7">
        <f>VLOOKUP("*Воронежская*",[1]итого!$1:$1048576,COLUMN(BT8),0)</f>
        <v>234462</v>
      </c>
      <c r="CT7" s="7">
        <f>VLOOKUP("*Воронежская*",[1]итого!$1:$1048576,COLUMN(BU8),0)</f>
        <v>235160</v>
      </c>
      <c r="CU7" s="7">
        <f>VLOOKUP("*Воронежская*",[1]итого!$1:$1048576,COLUMN(BV8),0)</f>
        <v>230937</v>
      </c>
      <c r="CV7" s="7">
        <f>VLOOKUP("*Воронежская*",[1]итого!$1:$1048576,COLUMN(BW8),0)</f>
        <v>231633</v>
      </c>
      <c r="CW7" s="7">
        <f>VLOOKUP("*Воронежская*",[1]итого!$1:$1048576,COLUMN(BX8),0)</f>
        <v>232367</v>
      </c>
      <c r="CX7" s="7">
        <f>VLOOKUP("*Воронежская*",[1]итого!$1:$1048576,COLUMN(BY8),0)</f>
        <v>233602</v>
      </c>
      <c r="CY7" s="7">
        <f>VLOOKUP("*Воронежская*",[1]итого!$1:$1048576,COLUMN(BZ8),0)</f>
        <v>234328</v>
      </c>
      <c r="CZ7" s="7">
        <f>VLOOKUP("*Воронежская*",[1]итого!$1:$1048576,COLUMN(CA8),0)</f>
        <v>235589</v>
      </c>
      <c r="DA7" s="7">
        <f>VLOOKUP("*Воронежская*",[1]итого!$1:$1048576,COLUMN(CB8),0)</f>
        <v>234248</v>
      </c>
      <c r="DB7" s="7">
        <f>VLOOKUP("*Воронежская*",[1]итого!$1:$1048576,COLUMN(CC8),0)</f>
        <v>236703</v>
      </c>
      <c r="DC7" s="7">
        <f>VLOOKUP("*Воронежская*",[1]итого!$1:$1048576,COLUMN(CD8),0)</f>
        <v>239109</v>
      </c>
      <c r="DD7" s="7">
        <f>VLOOKUP("*Воронежская*",[1]итого!$1:$1048576,COLUMN(CE8),0)</f>
        <v>242707</v>
      </c>
      <c r="DE7" s="7">
        <f>VLOOKUP("*Воронежская*",[1]итого!$1:$1048576,COLUMN(CF8),0)</f>
        <v>246033</v>
      </c>
      <c r="DF7" s="7">
        <f>VLOOKUP("*Воронежская*",[1]итого!$1:$1048576,COLUMN(CG8),0)</f>
        <v>252058</v>
      </c>
    </row>
    <row r="8" spans="1:110" x14ac:dyDescent="0.25">
      <c r="A8" s="8" t="s">
        <v>6</v>
      </c>
      <c r="B8" s="7">
        <v>20651.734</v>
      </c>
      <c r="C8" s="7">
        <v>20804.123</v>
      </c>
      <c r="D8" s="7">
        <v>21011.337</v>
      </c>
      <c r="E8" s="7">
        <v>21053.766</v>
      </c>
      <c r="F8" s="7">
        <v>21344.839</v>
      </c>
      <c r="G8" s="7">
        <v>21547.796999999999</v>
      </c>
      <c r="H8" s="7">
        <v>21758.066999999999</v>
      </c>
      <c r="I8" s="7">
        <v>22221.878000000001</v>
      </c>
      <c r="J8" s="7">
        <v>22415.911</v>
      </c>
      <c r="K8" s="7">
        <v>22850.084999999999</v>
      </c>
      <c r="L8" s="7">
        <v>23474.797999999999</v>
      </c>
      <c r="M8" s="7">
        <v>23538.169000000002</v>
      </c>
      <c r="N8" s="7">
        <v>23886.366999999998</v>
      </c>
      <c r="O8" s="7">
        <v>24374.492999999999</v>
      </c>
      <c r="P8" s="7">
        <v>24875.366000000002</v>
      </c>
      <c r="Q8" s="7">
        <v>25290.841</v>
      </c>
      <c r="R8" s="7">
        <v>25737.32</v>
      </c>
      <c r="S8" s="7">
        <v>26206.267</v>
      </c>
      <c r="T8" s="7">
        <v>26716.923999999999</v>
      </c>
      <c r="U8" s="7">
        <v>27159.348000000002</v>
      </c>
      <c r="V8" s="7">
        <v>27510.216</v>
      </c>
      <c r="W8" s="7">
        <v>28308.045999999998</v>
      </c>
      <c r="X8" s="7">
        <v>28517.670999999998</v>
      </c>
      <c r="Y8" s="7">
        <v>28894.30977068</v>
      </c>
      <c r="Z8" s="7">
        <v>29217.37117644</v>
      </c>
      <c r="AA8" s="7">
        <f>VLOOKUP("*Ивановская*",[1]итого!$1:$1048576,COLUMN(B9),0)</f>
        <v>28894</v>
      </c>
      <c r="AB8" s="7">
        <f>VLOOKUP("*Ивановская*",[1]итого!$1:$1048576,COLUMN(C9),0)</f>
        <v>29217</v>
      </c>
      <c r="AC8" s="7">
        <f>VLOOKUP("*Ивановская*",[1]итого!$1:$1048576,COLUMN(D9),0)</f>
        <v>29423</v>
      </c>
      <c r="AD8" s="7">
        <f>VLOOKUP("*Ивановская*",[1]итого!$1:$1048576,COLUMN(E9),0)</f>
        <v>29883</v>
      </c>
      <c r="AE8" s="7">
        <f>VLOOKUP("*Ивановская*",[1]итого!$1:$1048576,COLUMN(F9),0)</f>
        <v>30133</v>
      </c>
      <c r="AF8" s="7">
        <f>VLOOKUP("*Ивановская*",[1]итого!$1:$1048576,COLUMN(G9),0)</f>
        <v>30351</v>
      </c>
      <c r="AG8" s="7">
        <f>VLOOKUP("*Ивановская*",[1]итого!$1:$1048576,COLUMN(H9),0)</f>
        <v>30389</v>
      </c>
      <c r="AH8" s="7">
        <f>VLOOKUP("*Ивановская*",[1]итого!$1:$1048576,COLUMN(I9),0)</f>
        <v>30574</v>
      </c>
      <c r="AI8" s="7">
        <f>VLOOKUP("*Ивановская*",[1]итого!$1:$1048576,COLUMN(J9),0)</f>
        <v>30955</v>
      </c>
      <c r="AJ8" s="7">
        <f>VLOOKUP("*Ивановская*",[1]итого!$1:$1048576,COLUMN(K9),0)</f>
        <v>30907</v>
      </c>
      <c r="AK8" s="7">
        <f>VLOOKUP("*Ивановская*",[1]итого!$1:$1048576,COLUMN(L9),0)</f>
        <v>31165</v>
      </c>
      <c r="AL8" s="7">
        <f>VLOOKUP("*Ивановская*",[1]итого!$1:$1048576,COLUMN(M9),0)</f>
        <v>31315</v>
      </c>
      <c r="AM8" s="7">
        <f>VLOOKUP("*Ивановская*",[1]итого!$1:$1048576,COLUMN(N9),0)</f>
        <v>31418</v>
      </c>
      <c r="AN8" s="7">
        <f>VLOOKUP("*Ивановская*",[1]итого!$1:$1048576,COLUMN(O9),0)</f>
        <v>31598</v>
      </c>
      <c r="AO8" s="7">
        <f>VLOOKUP("*Ивановская*",[1]итого!$1:$1048576,COLUMN(P9),0)</f>
        <v>31913</v>
      </c>
      <c r="AP8" s="7">
        <f>VLOOKUP("*Ивановская*",[1]итого!$1:$1048576,COLUMN(Q9),0)</f>
        <v>32135</v>
      </c>
      <c r="AQ8" s="7">
        <f>VLOOKUP("*Ивановская*",[1]итого!$1:$1048576,COLUMN(R9),0)</f>
        <v>32318</v>
      </c>
      <c r="AR8" s="7">
        <f>VLOOKUP("*Ивановская*",[1]итого!$1:$1048576,COLUMN(S9),0)</f>
        <v>32656</v>
      </c>
      <c r="AS8" s="7">
        <f>VLOOKUP("*Ивановская*",[1]итого!$1:$1048576,COLUMN(T9),0)</f>
        <v>33209</v>
      </c>
      <c r="AT8" s="7">
        <f>VLOOKUP("*Ивановская*",[1]итого!$1:$1048576,COLUMN(U9),0)</f>
        <v>34076</v>
      </c>
      <c r="AU8" s="7">
        <f>VLOOKUP("*Ивановская*",[1]итого!$1:$1048576,COLUMN(V9),0)</f>
        <v>35181</v>
      </c>
      <c r="AV8" s="7">
        <f>VLOOKUP("*Ивановская*",[1]итого!$1:$1048576,COLUMN(W9),0)</f>
        <v>36245</v>
      </c>
      <c r="AW8" s="7">
        <f>VLOOKUP("*Ивановская*",[1]итого!$1:$1048576,COLUMN(X9),0)</f>
        <v>36287</v>
      </c>
      <c r="AX8" s="7">
        <f>VLOOKUP("*Ивановская*",[1]итого!$1:$1048576,COLUMN(Y9),0)</f>
        <v>36802</v>
      </c>
      <c r="AY8" s="7">
        <f>VLOOKUP("*Ивановская*",[1]итого!$1:$1048576,COLUMN(Z9),0)</f>
        <v>37074</v>
      </c>
      <c r="AZ8" s="7">
        <f>VLOOKUP("*Ивановская*",[1]итого!$1:$1048576,COLUMN(AA9),0)</f>
        <v>37669</v>
      </c>
      <c r="BA8" s="7">
        <f>VLOOKUP("*Ивановская*",[1]итого!$1:$1048576,COLUMN(AB9),0)</f>
        <v>38328</v>
      </c>
      <c r="BB8" s="7">
        <f>VLOOKUP("*Ивановская*",[1]итого!$1:$1048576,COLUMN(AC9),0)</f>
        <v>39159</v>
      </c>
      <c r="BC8" s="7">
        <f>VLOOKUP("*Ивановская*",[1]итого!$1:$1048576,COLUMN(AD9),0)</f>
        <v>39798</v>
      </c>
      <c r="BD8" s="7">
        <f>VLOOKUP("*Ивановская*",[1]итого!$1:$1048576,COLUMN(AE9),0)</f>
        <v>40802</v>
      </c>
      <c r="BE8" s="7">
        <f>VLOOKUP("*Ивановская*",[1]итого!$1:$1048576,COLUMN(AF9),0)</f>
        <v>41578</v>
      </c>
      <c r="BF8" s="7">
        <f>VLOOKUP("*Ивановская*",[1]итого!$1:$1048576,COLUMN(AG9),0)</f>
        <v>42207</v>
      </c>
      <c r="BG8" s="7">
        <f>VLOOKUP("*Ивановская*",[1]итого!$1:$1048576,COLUMN(AH9),0)</f>
        <v>43191</v>
      </c>
      <c r="BH8" s="7">
        <f>VLOOKUP("*Ивановская*",[1]итого!$1:$1048576,COLUMN(AI9),0)</f>
        <v>43977</v>
      </c>
      <c r="BI8" s="7">
        <f>VLOOKUP("*Ивановская*",[1]итого!$1:$1048576,COLUMN(AJ9),0)</f>
        <v>43497</v>
      </c>
      <c r="BJ8" s="7">
        <f>VLOOKUP("*Ивановская*",[1]итого!$1:$1048576,COLUMN(AK9),0)</f>
        <v>44774</v>
      </c>
      <c r="BK8" s="7">
        <f>VLOOKUP("*Ивановская*",[1]итого!$1:$1048576,COLUMN(AL9),0)</f>
        <v>45134</v>
      </c>
      <c r="BL8" s="7">
        <f>VLOOKUP("*Ивановская*",[1]итого!$1:$1048576,COLUMN(AM9),0)</f>
        <v>46367</v>
      </c>
      <c r="BM8" s="7">
        <f>VLOOKUP("*Ивановская*",[1]итого!$1:$1048576,COLUMN(AN9),0)</f>
        <v>47196</v>
      </c>
      <c r="BN8" s="7">
        <f>VLOOKUP("*Ивановская*",[1]итого!$1:$1048576,COLUMN(AO9),0)</f>
        <v>46879</v>
      </c>
      <c r="BO8" s="7">
        <f>VLOOKUP("*Ивановская*",[1]итого!$1:$1048576,COLUMN(AP9),0)</f>
        <v>46697</v>
      </c>
      <c r="BP8" s="7">
        <f>VLOOKUP("*Ивановская*",[1]итого!$1:$1048576,COLUMN(AQ9),0)</f>
        <v>46836</v>
      </c>
      <c r="BQ8" s="7">
        <f>VLOOKUP("*Ивановская*",[1]итого!$1:$1048576,COLUMN(AR9),0)</f>
        <v>47239</v>
      </c>
      <c r="BR8" s="7">
        <f>VLOOKUP("*Ивановская*",[1]итого!$1:$1048576,COLUMN(AS9),0)</f>
        <v>47451</v>
      </c>
      <c r="BS8" s="7">
        <f>VLOOKUP("*Ивановская*",[1]итого!$1:$1048576,COLUMN(AT9),0)</f>
        <v>48810</v>
      </c>
      <c r="BT8" s="7">
        <f>VLOOKUP("*Ивановская*",[1]итого!$1:$1048576,COLUMN(AU9),0)</f>
        <v>49851</v>
      </c>
      <c r="BU8" s="7">
        <f>VLOOKUP("*Ивановская*",[1]итого!$1:$1048576,COLUMN(AV9),0)</f>
        <v>50701</v>
      </c>
      <c r="BV8" s="7">
        <f>VLOOKUP("*Ивановская*",[1]итого!$1:$1048576,COLUMN(AW9),0)</f>
        <v>52061</v>
      </c>
      <c r="BW8" s="7">
        <f>VLOOKUP("*Ивановская*",[1]итого!$1:$1048576,COLUMN(AX9),0)</f>
        <v>52225</v>
      </c>
      <c r="BX8" s="7">
        <f>VLOOKUP("*Ивановская*",[1]итого!$1:$1048576,COLUMN(AY9),0)</f>
        <v>53115</v>
      </c>
      <c r="BY8" s="7">
        <f>VLOOKUP("*Ивановская*",[1]итого!$1:$1048576,COLUMN(AZ9),0)</f>
        <v>54205</v>
      </c>
      <c r="BZ8" s="7">
        <f>VLOOKUP("*Ивановская*",[1]итого!$1:$1048576,COLUMN(BA9),0)</f>
        <v>55543</v>
      </c>
      <c r="CA8" s="7">
        <f>VLOOKUP("*Ивановская*",[1]итого!$1:$1048576,COLUMN(BB9),0)</f>
        <v>56728</v>
      </c>
      <c r="CB8" s="7">
        <f>VLOOKUP("*Ивановская*",[1]итого!$1:$1048576,COLUMN(BC9),0)</f>
        <v>58009</v>
      </c>
      <c r="CC8" s="7">
        <f>VLOOKUP("*Ивановская*",[1]итого!$1:$1048576,COLUMN(BD9),0)</f>
        <v>58732</v>
      </c>
      <c r="CD8" s="7">
        <f>VLOOKUP("*Ивановская*",[1]итого!$1:$1048576,COLUMN(BE9),0)</f>
        <v>61062</v>
      </c>
      <c r="CE8" s="7">
        <f>VLOOKUP("*Ивановская*",[1]итого!$1:$1048576,COLUMN(BF9),0)</f>
        <v>63646</v>
      </c>
      <c r="CF8" s="7">
        <f>VLOOKUP("*Ивановская*",[1]итого!$1:$1048576,COLUMN(BG9),0)</f>
        <v>65018</v>
      </c>
      <c r="CG8" s="7">
        <f>VLOOKUP("*Ивановская*",[1]итого!$1:$1048576,COLUMN(BH9),0)</f>
        <v>66342</v>
      </c>
      <c r="CH8" s="7">
        <f>VLOOKUP("*Ивановская*",[1]итого!$1:$1048576,COLUMN(BI9),0)</f>
        <v>66870</v>
      </c>
      <c r="CI8" s="7">
        <f>VLOOKUP("*Ивановская*",[1]итого!$1:$1048576,COLUMN(BJ9),0)</f>
        <v>67224</v>
      </c>
      <c r="CJ8" s="7">
        <f>VLOOKUP("*Ивановская*",[1]итого!$1:$1048576,COLUMN(BK9),0)</f>
        <v>67603</v>
      </c>
      <c r="CK8" s="7">
        <f>VLOOKUP("*Ивановская*",[1]итого!$1:$1048576,COLUMN(BL9),0)</f>
        <v>68278</v>
      </c>
      <c r="CL8" s="7">
        <f>VLOOKUP("*Ивановская*",[1]итого!$1:$1048576,COLUMN(BM9),0)</f>
        <v>68920</v>
      </c>
      <c r="CM8" s="7">
        <f>VLOOKUP("*Ивановская*",[1]итого!$1:$1048576,COLUMN(BN9),0)</f>
        <v>69989</v>
      </c>
      <c r="CN8" s="7">
        <f>VLOOKUP("*Ивановская*",[1]итого!$1:$1048576,COLUMN(BO9),0)</f>
        <v>71791</v>
      </c>
      <c r="CO8" s="7">
        <f>VLOOKUP("*Ивановская*",[1]итого!$1:$1048576,COLUMN(BP9),0)</f>
        <v>70909</v>
      </c>
      <c r="CP8" s="7">
        <f>VLOOKUP("*Ивановская*",[1]итого!$1:$1048576,COLUMN(BQ9),0)</f>
        <v>71076</v>
      </c>
      <c r="CQ8" s="7">
        <f>VLOOKUP("*Ивановская*",[1]итого!$1:$1048576,COLUMN(BR9),0)</f>
        <v>70841</v>
      </c>
      <c r="CR8" s="7">
        <f>VLOOKUP("*Ивановская*",[1]итого!$1:$1048576,COLUMN(BS9),0)</f>
        <v>71143</v>
      </c>
      <c r="CS8" s="7">
        <f>VLOOKUP("*Ивановская*",[1]итого!$1:$1048576,COLUMN(BT9),0)</f>
        <v>69852</v>
      </c>
      <c r="CT8" s="7">
        <f>VLOOKUP("*Ивановская*",[1]итого!$1:$1048576,COLUMN(BU9),0)</f>
        <v>69828</v>
      </c>
      <c r="CU8" s="7">
        <f>VLOOKUP("*Ивановская*",[1]итого!$1:$1048576,COLUMN(BV9),0)</f>
        <v>67349</v>
      </c>
      <c r="CV8" s="7">
        <f>VLOOKUP("*Ивановская*",[1]итого!$1:$1048576,COLUMN(BW9),0)</f>
        <v>67534</v>
      </c>
      <c r="CW8" s="7">
        <f>VLOOKUP("*Ивановская*",[1]итого!$1:$1048576,COLUMN(BX9),0)</f>
        <v>67764</v>
      </c>
      <c r="CX8" s="7">
        <f>VLOOKUP("*Ивановская*",[1]итого!$1:$1048576,COLUMN(BY9),0)</f>
        <v>68016</v>
      </c>
      <c r="CY8" s="7">
        <f>VLOOKUP("*Ивановская*",[1]итого!$1:$1048576,COLUMN(BZ9),0)</f>
        <v>68065</v>
      </c>
      <c r="CZ8" s="7">
        <f>VLOOKUP("*Ивановская*",[1]итого!$1:$1048576,COLUMN(CA9),0)</f>
        <v>68351</v>
      </c>
      <c r="DA8" s="7">
        <f>VLOOKUP("*Ивановская*",[1]итого!$1:$1048576,COLUMN(CB9),0)</f>
        <v>67442</v>
      </c>
      <c r="DB8" s="7">
        <f>VLOOKUP("*Ивановская*",[1]итого!$1:$1048576,COLUMN(CC9),0)</f>
        <v>68262</v>
      </c>
      <c r="DC8" s="7">
        <f>VLOOKUP("*Ивановская*",[1]итого!$1:$1048576,COLUMN(CD9),0)</f>
        <v>68810</v>
      </c>
      <c r="DD8" s="7">
        <f>VLOOKUP("*Ивановская*",[1]итого!$1:$1048576,COLUMN(CE9),0)</f>
        <v>69623</v>
      </c>
      <c r="DE8" s="7">
        <f>VLOOKUP("*Ивановская*",[1]итого!$1:$1048576,COLUMN(CF9),0)</f>
        <v>70589</v>
      </c>
      <c r="DF8" s="7">
        <f>VLOOKUP("*Ивановская*",[1]итого!$1:$1048576,COLUMN(CG9),0)</f>
        <v>71611</v>
      </c>
    </row>
    <row r="9" spans="1:110" x14ac:dyDescent="0.25">
      <c r="A9" s="8" t="s">
        <v>7</v>
      </c>
      <c r="B9" s="7">
        <v>35850.209000000003</v>
      </c>
      <c r="C9" s="7">
        <v>36355.506999999998</v>
      </c>
      <c r="D9" s="7">
        <v>36915.235000000001</v>
      </c>
      <c r="E9" s="7">
        <v>37342.150999999998</v>
      </c>
      <c r="F9" s="7">
        <v>37945.029000000002</v>
      </c>
      <c r="G9" s="7">
        <v>38555.411</v>
      </c>
      <c r="H9" s="7">
        <v>39056.788</v>
      </c>
      <c r="I9" s="7">
        <v>39826.642999999996</v>
      </c>
      <c r="J9" s="7">
        <v>40553.343999999997</v>
      </c>
      <c r="K9" s="7">
        <v>41529.133999999998</v>
      </c>
      <c r="L9" s="7">
        <v>42804.180999999997</v>
      </c>
      <c r="M9" s="7">
        <v>43141.536</v>
      </c>
      <c r="N9" s="7">
        <v>43824.597999999998</v>
      </c>
      <c r="O9" s="7">
        <v>44570.338000000003</v>
      </c>
      <c r="P9" s="7">
        <v>45627.167999999998</v>
      </c>
      <c r="Q9" s="7">
        <v>46616.487000000001</v>
      </c>
      <c r="R9" s="7">
        <v>47651.667999999998</v>
      </c>
      <c r="S9" s="7">
        <v>48537.879000000001</v>
      </c>
      <c r="T9" s="7">
        <v>49582.398000000001</v>
      </c>
      <c r="U9" s="7">
        <v>50598.319000000003</v>
      </c>
      <c r="V9" s="7">
        <v>51577.190999999999</v>
      </c>
      <c r="W9" s="7">
        <v>52842.222999999998</v>
      </c>
      <c r="X9" s="7">
        <v>53595.553999999996</v>
      </c>
      <c r="Y9" s="7">
        <v>55136.889485090003</v>
      </c>
      <c r="Z9" s="7">
        <v>55933.51013155</v>
      </c>
      <c r="AA9" s="7">
        <f>VLOOKUP("*Калужская*",[1]итого!$1:$1048576,COLUMN(B10),0)</f>
        <v>55137</v>
      </c>
      <c r="AB9" s="7">
        <f>VLOOKUP("*Калужская*",[1]итого!$1:$1048576,COLUMN(C10),0)</f>
        <v>55934</v>
      </c>
      <c r="AC9" s="7">
        <f>VLOOKUP("*Калужская*",[1]итого!$1:$1048576,COLUMN(D10),0)</f>
        <v>56792</v>
      </c>
      <c r="AD9" s="7">
        <f>VLOOKUP("*Калужская*",[1]итого!$1:$1048576,COLUMN(E10),0)</f>
        <v>57705</v>
      </c>
      <c r="AE9" s="7">
        <f>VLOOKUP("*Калужская*",[1]итого!$1:$1048576,COLUMN(F10),0)</f>
        <v>58391</v>
      </c>
      <c r="AF9" s="7">
        <f>VLOOKUP("*Калужская*",[1]итого!$1:$1048576,COLUMN(G10),0)</f>
        <v>58934</v>
      </c>
      <c r="AG9" s="7">
        <f>VLOOKUP("*Калужская*",[1]итого!$1:$1048576,COLUMN(H10),0)</f>
        <v>59054</v>
      </c>
      <c r="AH9" s="7">
        <f>VLOOKUP("*Калужская*",[1]итого!$1:$1048576,COLUMN(I10),0)</f>
        <v>59536</v>
      </c>
      <c r="AI9" s="7">
        <f>VLOOKUP("*Калужская*",[1]итого!$1:$1048576,COLUMN(J10),0)</f>
        <v>60470</v>
      </c>
      <c r="AJ9" s="7">
        <f>VLOOKUP("*Калужская*",[1]итого!$1:$1048576,COLUMN(K10),0)</f>
        <v>60555</v>
      </c>
      <c r="AK9" s="7">
        <f>VLOOKUP("*Калужская*",[1]итого!$1:$1048576,COLUMN(L10),0)</f>
        <v>61620</v>
      </c>
      <c r="AL9" s="7">
        <f>VLOOKUP("*Калужская*",[1]итого!$1:$1048576,COLUMN(M10),0)</f>
        <v>62401</v>
      </c>
      <c r="AM9" s="7">
        <f>VLOOKUP("*Калужская*",[1]итого!$1:$1048576,COLUMN(N10),0)</f>
        <v>62674</v>
      </c>
      <c r="AN9" s="7">
        <f>VLOOKUP("*Калужская*",[1]итого!$1:$1048576,COLUMN(O10),0)</f>
        <v>63646</v>
      </c>
      <c r="AO9" s="7">
        <f>VLOOKUP("*Калужская*",[1]итого!$1:$1048576,COLUMN(P10),0)</f>
        <v>64653</v>
      </c>
      <c r="AP9" s="7">
        <f>VLOOKUP("*Калужская*",[1]итого!$1:$1048576,COLUMN(Q10),0)</f>
        <v>65131</v>
      </c>
      <c r="AQ9" s="7">
        <f>VLOOKUP("*Калужская*",[1]итого!$1:$1048576,COLUMN(R10),0)</f>
        <v>65448</v>
      </c>
      <c r="AR9" s="7">
        <f>VLOOKUP("*Калужская*",[1]итого!$1:$1048576,COLUMN(S10),0)</f>
        <v>66215</v>
      </c>
      <c r="AS9" s="7">
        <f>VLOOKUP("*Калужская*",[1]итого!$1:$1048576,COLUMN(T10),0)</f>
        <v>67413</v>
      </c>
      <c r="AT9" s="7">
        <f>VLOOKUP("*Калужская*",[1]итого!$1:$1048576,COLUMN(U10),0)</f>
        <v>68780</v>
      </c>
      <c r="AU9" s="7">
        <f>VLOOKUP("*Калужская*",[1]итого!$1:$1048576,COLUMN(V10),0)</f>
        <v>70499</v>
      </c>
      <c r="AV9" s="7">
        <f>VLOOKUP("*Калужская*",[1]итого!$1:$1048576,COLUMN(W10),0)</f>
        <v>72270</v>
      </c>
      <c r="AW9" s="7">
        <f>VLOOKUP("*Калужская*",[1]итого!$1:$1048576,COLUMN(X10),0)</f>
        <v>72885</v>
      </c>
      <c r="AX9" s="7">
        <f>VLOOKUP("*Калужская*",[1]итого!$1:$1048576,COLUMN(Y10),0)</f>
        <v>73669</v>
      </c>
      <c r="AY9" s="7">
        <f>VLOOKUP("*Калужская*",[1]итого!$1:$1048576,COLUMN(Z10),0)</f>
        <v>74110</v>
      </c>
      <c r="AZ9" s="7">
        <f>VLOOKUP("*Калужская*",[1]итого!$1:$1048576,COLUMN(AA10),0)</f>
        <v>75295</v>
      </c>
      <c r="BA9" s="7">
        <f>VLOOKUP("*Калужская*",[1]итого!$1:$1048576,COLUMN(AB10),0)</f>
        <v>76713</v>
      </c>
      <c r="BB9" s="7">
        <f>VLOOKUP("*Калужская*",[1]итого!$1:$1048576,COLUMN(AC10),0)</f>
        <v>78532</v>
      </c>
      <c r="BC9" s="7">
        <f>VLOOKUP("*Калужская*",[1]итого!$1:$1048576,COLUMN(AD10),0)</f>
        <v>80018</v>
      </c>
      <c r="BD9" s="7">
        <f>VLOOKUP("*Калужская*",[1]итого!$1:$1048576,COLUMN(AE10),0)</f>
        <v>81906</v>
      </c>
      <c r="BE9" s="7">
        <f>VLOOKUP("*Калужская*",[1]итого!$1:$1048576,COLUMN(AF10),0)</f>
        <v>83270</v>
      </c>
      <c r="BF9" s="7">
        <f>VLOOKUP("*Калужская*",[1]итого!$1:$1048576,COLUMN(AG10),0)</f>
        <v>84995</v>
      </c>
      <c r="BG9" s="7">
        <f>VLOOKUP("*Калужская*",[1]итого!$1:$1048576,COLUMN(AH10),0)</f>
        <v>86717</v>
      </c>
      <c r="BH9" s="7">
        <f>VLOOKUP("*Калужская*",[1]итого!$1:$1048576,COLUMN(AI10),0)</f>
        <v>88641</v>
      </c>
      <c r="BI9" s="7">
        <f>VLOOKUP("*Калужская*",[1]итого!$1:$1048576,COLUMN(AJ10),0)</f>
        <v>88739</v>
      </c>
      <c r="BJ9" s="7">
        <f>VLOOKUP("*Калужская*",[1]итого!$1:$1048576,COLUMN(AK10),0)</f>
        <v>91257</v>
      </c>
      <c r="BK9" s="7">
        <f>VLOOKUP("*Калужская*",[1]итого!$1:$1048576,COLUMN(AL10),0)</f>
        <v>91918</v>
      </c>
      <c r="BL9" s="7">
        <f>VLOOKUP("*Калужская*",[1]итого!$1:$1048576,COLUMN(AM10),0)</f>
        <v>93530</v>
      </c>
      <c r="BM9" s="7">
        <f>VLOOKUP("*Калужская*",[1]итого!$1:$1048576,COLUMN(AN10),0)</f>
        <v>94811</v>
      </c>
      <c r="BN9" s="7">
        <f>VLOOKUP("*Калужская*",[1]итого!$1:$1048576,COLUMN(AO10),0)</f>
        <v>94369</v>
      </c>
      <c r="BO9" s="7">
        <f>VLOOKUP("*Калужская*",[1]итого!$1:$1048576,COLUMN(AP10),0)</f>
        <v>94044</v>
      </c>
      <c r="BP9" s="7">
        <f>VLOOKUP("*Калужская*",[1]итого!$1:$1048576,COLUMN(AQ10),0)</f>
        <v>94464</v>
      </c>
      <c r="BQ9" s="7">
        <f>VLOOKUP("*Калужская*",[1]итого!$1:$1048576,COLUMN(AR10),0)</f>
        <v>95520</v>
      </c>
      <c r="BR9" s="7">
        <f>VLOOKUP("*Калужская*",[1]итого!$1:$1048576,COLUMN(AS10),0)</f>
        <v>96220</v>
      </c>
      <c r="BS9" s="7">
        <f>VLOOKUP("*Калужская*",[1]итого!$1:$1048576,COLUMN(AT10),0)</f>
        <v>98254</v>
      </c>
      <c r="BT9" s="7">
        <f>VLOOKUP("*Калужская*",[1]итого!$1:$1048576,COLUMN(AU10),0)</f>
        <v>99830</v>
      </c>
      <c r="BU9" s="7">
        <f>VLOOKUP("*Калужская*",[1]итого!$1:$1048576,COLUMN(AV10),0)</f>
        <v>101205</v>
      </c>
      <c r="BV9" s="7">
        <f>VLOOKUP("*Калужская*",[1]итого!$1:$1048576,COLUMN(AW10),0)</f>
        <v>103511</v>
      </c>
      <c r="BW9" s="7">
        <f>VLOOKUP("*Калужская*",[1]итого!$1:$1048576,COLUMN(AX10),0)</f>
        <v>104030</v>
      </c>
      <c r="BX9" s="7">
        <f>VLOOKUP("*Калужская*",[1]итого!$1:$1048576,COLUMN(AY10),0)</f>
        <v>105261</v>
      </c>
      <c r="BY9" s="7">
        <f>VLOOKUP("*Калужская*",[1]итого!$1:$1048576,COLUMN(AZ10),0)</f>
        <v>107253</v>
      </c>
      <c r="BZ9" s="7">
        <f>VLOOKUP("*Калужская*",[1]итого!$1:$1048576,COLUMN(BA10),0)</f>
        <v>109508</v>
      </c>
      <c r="CA9" s="7">
        <f>VLOOKUP("*Калужская*",[1]итого!$1:$1048576,COLUMN(BB10),0)</f>
        <v>111682</v>
      </c>
      <c r="CB9" s="7">
        <f>VLOOKUP("*Калужская*",[1]итого!$1:$1048576,COLUMN(BC10),0)</f>
        <v>114157</v>
      </c>
      <c r="CC9" s="7">
        <f>VLOOKUP("*Калужская*",[1]итого!$1:$1048576,COLUMN(BD10),0)</f>
        <v>115296</v>
      </c>
      <c r="CD9" s="7">
        <f>VLOOKUP("*Калужская*",[1]итого!$1:$1048576,COLUMN(BE10),0)</f>
        <v>118808</v>
      </c>
      <c r="CE9" s="7">
        <f>VLOOKUP("*Калужская*",[1]итого!$1:$1048576,COLUMN(BF10),0)</f>
        <v>123172</v>
      </c>
      <c r="CF9" s="7">
        <f>VLOOKUP("*Калужская*",[1]итого!$1:$1048576,COLUMN(BG10),0)</f>
        <v>125819</v>
      </c>
      <c r="CG9" s="7">
        <f>VLOOKUP("*Калужская*",[1]итого!$1:$1048576,COLUMN(BH10),0)</f>
        <v>127968</v>
      </c>
      <c r="CH9" s="7">
        <f>VLOOKUP("*Калужская*",[1]итого!$1:$1048576,COLUMN(BI10),0)</f>
        <v>129296</v>
      </c>
      <c r="CI9" s="7">
        <f>VLOOKUP("*Калужская*",[1]итого!$1:$1048576,COLUMN(BJ10),0)</f>
        <v>129922</v>
      </c>
      <c r="CJ9" s="7">
        <f>VLOOKUP("*Калужская*",[1]итого!$1:$1048576,COLUMN(BK10),0)</f>
        <v>130125</v>
      </c>
      <c r="CK9" s="7">
        <f>VLOOKUP("*Калужская*",[1]итого!$1:$1048576,COLUMN(BL10),0)</f>
        <v>131227</v>
      </c>
      <c r="CL9" s="7">
        <f>VLOOKUP("*Калужская*",[1]итого!$1:$1048576,COLUMN(BM10),0)</f>
        <v>132093</v>
      </c>
      <c r="CM9" s="7">
        <f>VLOOKUP("*Калужская*",[1]итого!$1:$1048576,COLUMN(BN10),0)</f>
        <v>133634</v>
      </c>
      <c r="CN9" s="7">
        <f>VLOOKUP("*Калужская*",[1]итого!$1:$1048576,COLUMN(BO10),0)</f>
        <v>136865</v>
      </c>
      <c r="CO9" s="7">
        <f>VLOOKUP("*Калужская*",[1]итого!$1:$1048576,COLUMN(BP10),0)</f>
        <v>135970</v>
      </c>
      <c r="CP9" s="7">
        <f>VLOOKUP("*Калужская*",[1]итого!$1:$1048576,COLUMN(BQ10),0)</f>
        <v>136382</v>
      </c>
      <c r="CQ9" s="7">
        <f>VLOOKUP("*Калужская*",[1]итого!$1:$1048576,COLUMN(BR10),0)</f>
        <v>136403</v>
      </c>
      <c r="CR9" s="7">
        <f>VLOOKUP("*Калужская*",[1]итого!$1:$1048576,COLUMN(BS10),0)</f>
        <v>136532</v>
      </c>
      <c r="CS9" s="7">
        <f>VLOOKUP("*Калужская*",[1]итого!$1:$1048576,COLUMN(BT10),0)</f>
        <v>134308</v>
      </c>
      <c r="CT9" s="7">
        <f>VLOOKUP("*Калужская*",[1]итого!$1:$1048576,COLUMN(BU10),0)</f>
        <v>134365</v>
      </c>
      <c r="CU9" s="7">
        <f>VLOOKUP("*Калужская*",[1]итого!$1:$1048576,COLUMN(BV10),0)</f>
        <v>129185</v>
      </c>
      <c r="CV9" s="7">
        <f>VLOOKUP("*Калужская*",[1]итого!$1:$1048576,COLUMN(BW10),0)</f>
        <v>129374</v>
      </c>
      <c r="CW9" s="7">
        <f>VLOOKUP("*Калужская*",[1]итого!$1:$1048576,COLUMN(BX10),0)</f>
        <v>129695</v>
      </c>
      <c r="CX9" s="7">
        <f>VLOOKUP("*Калужская*",[1]итого!$1:$1048576,COLUMN(BY10),0)</f>
        <v>130525</v>
      </c>
      <c r="CY9" s="7">
        <f>VLOOKUP("*Калужская*",[1]итого!$1:$1048576,COLUMN(BZ10),0)</f>
        <v>131118</v>
      </c>
      <c r="CZ9" s="7">
        <f>VLOOKUP("*Калужская*",[1]итого!$1:$1048576,COLUMN(CA10),0)</f>
        <v>131332</v>
      </c>
      <c r="DA9" s="7">
        <f>VLOOKUP("*Калужская*",[1]итого!$1:$1048576,COLUMN(CB10),0)</f>
        <v>129795</v>
      </c>
      <c r="DB9" s="7">
        <f>VLOOKUP("*Калужская*",[1]итого!$1:$1048576,COLUMN(CC10),0)</f>
        <v>131104</v>
      </c>
      <c r="DC9" s="7">
        <f>VLOOKUP("*Калужская*",[1]итого!$1:$1048576,COLUMN(CD10),0)</f>
        <v>131974</v>
      </c>
      <c r="DD9" s="7">
        <f>VLOOKUP("*Калужская*",[1]итого!$1:$1048576,COLUMN(CE10),0)</f>
        <v>133620</v>
      </c>
      <c r="DE9" s="7">
        <f>VLOOKUP("*Калужская*",[1]итого!$1:$1048576,COLUMN(CF10),0)</f>
        <v>134726</v>
      </c>
      <c r="DF9" s="7">
        <f>VLOOKUP("*Калужская*",[1]итого!$1:$1048576,COLUMN(CG10),0)</f>
        <v>136235</v>
      </c>
    </row>
    <row r="10" spans="1:110" x14ac:dyDescent="0.25">
      <c r="A10" s="8" t="s">
        <v>8</v>
      </c>
      <c r="B10" s="7">
        <v>14110.235000000001</v>
      </c>
      <c r="C10" s="7">
        <v>14227.266</v>
      </c>
      <c r="D10" s="7">
        <v>14400.439</v>
      </c>
      <c r="E10" s="7">
        <v>14324.036</v>
      </c>
      <c r="F10" s="7">
        <v>14533.302</v>
      </c>
      <c r="G10" s="7">
        <v>14723.556</v>
      </c>
      <c r="H10" s="7">
        <v>15041.873</v>
      </c>
      <c r="I10" s="7">
        <v>15362.548000000001</v>
      </c>
      <c r="J10" s="7">
        <v>15553.103999999999</v>
      </c>
      <c r="K10" s="7">
        <v>15866.328</v>
      </c>
      <c r="L10" s="7">
        <v>16255.844999999999</v>
      </c>
      <c r="M10" s="7">
        <v>16318.223</v>
      </c>
      <c r="N10" s="7">
        <v>16561.670999999998</v>
      </c>
      <c r="O10" s="7">
        <v>16937.414000000001</v>
      </c>
      <c r="P10" s="7">
        <v>17249.742999999999</v>
      </c>
      <c r="Q10" s="7">
        <v>17543.047999999999</v>
      </c>
      <c r="R10" s="7">
        <v>17973.365000000002</v>
      </c>
      <c r="S10" s="7">
        <v>18347.882000000001</v>
      </c>
      <c r="T10" s="7">
        <v>18714.128000000001</v>
      </c>
      <c r="U10" s="7">
        <v>19204.999</v>
      </c>
      <c r="V10" s="7">
        <v>19466.18</v>
      </c>
      <c r="W10" s="7">
        <v>19912.75</v>
      </c>
      <c r="X10" s="7">
        <v>19933.115000000002</v>
      </c>
      <c r="Y10" s="7">
        <v>20594.98671076</v>
      </c>
      <c r="Z10" s="7">
        <v>20982.711556359998</v>
      </c>
      <c r="AA10" s="7">
        <f>VLOOKUP("*Костромская*",[1]итого!$1:$1048576,COLUMN(B11),0)</f>
        <v>20595</v>
      </c>
      <c r="AB10" s="7">
        <f>VLOOKUP("*Костромская*",[1]итого!$1:$1048576,COLUMN(C11),0)</f>
        <v>20983</v>
      </c>
      <c r="AC10" s="7">
        <f>VLOOKUP("*Костромская*",[1]итого!$1:$1048576,COLUMN(D11),0)</f>
        <v>21361</v>
      </c>
      <c r="AD10" s="7">
        <f>VLOOKUP("*Костромская*",[1]итого!$1:$1048576,COLUMN(E11),0)</f>
        <v>21733</v>
      </c>
      <c r="AE10" s="7">
        <f>VLOOKUP("*Костромская*",[1]итого!$1:$1048576,COLUMN(F11),0)</f>
        <v>22008</v>
      </c>
      <c r="AF10" s="7">
        <f>VLOOKUP("*Костромская*",[1]итого!$1:$1048576,COLUMN(G11),0)</f>
        <v>22213</v>
      </c>
      <c r="AG10" s="7">
        <f>VLOOKUP("*Костромская*",[1]итого!$1:$1048576,COLUMN(H11),0)</f>
        <v>22168</v>
      </c>
      <c r="AH10" s="7">
        <f>VLOOKUP("*Костромская*",[1]итого!$1:$1048576,COLUMN(I11),0)</f>
        <v>22397</v>
      </c>
      <c r="AI10" s="7">
        <f>VLOOKUP("*Костромская*",[1]итого!$1:$1048576,COLUMN(J11),0)</f>
        <v>22804</v>
      </c>
      <c r="AJ10" s="7">
        <f>VLOOKUP("*Костромская*",[1]итого!$1:$1048576,COLUMN(K11),0)</f>
        <v>22964</v>
      </c>
      <c r="AK10" s="7">
        <f>VLOOKUP("*Костромская*",[1]итого!$1:$1048576,COLUMN(L11),0)</f>
        <v>23238</v>
      </c>
      <c r="AL10" s="7">
        <f>VLOOKUP("*Костромская*",[1]итого!$1:$1048576,COLUMN(M11),0)</f>
        <v>23417</v>
      </c>
      <c r="AM10" s="7">
        <f>VLOOKUP("*Костромская*",[1]итого!$1:$1048576,COLUMN(N11),0)</f>
        <v>23618</v>
      </c>
      <c r="AN10" s="7">
        <f>VLOOKUP("*Костромская*",[1]итого!$1:$1048576,COLUMN(O11),0)</f>
        <v>23889</v>
      </c>
      <c r="AO10" s="7">
        <f>VLOOKUP("*Костромская*",[1]итого!$1:$1048576,COLUMN(P11),0)</f>
        <v>24210</v>
      </c>
      <c r="AP10" s="7">
        <f>VLOOKUP("*Костромская*",[1]итого!$1:$1048576,COLUMN(Q11),0)</f>
        <v>24405</v>
      </c>
      <c r="AQ10" s="7">
        <f>VLOOKUP("*Костромская*",[1]итого!$1:$1048576,COLUMN(R11),0)</f>
        <v>24582</v>
      </c>
      <c r="AR10" s="7">
        <f>VLOOKUP("*Костромская*",[1]итого!$1:$1048576,COLUMN(S11),0)</f>
        <v>24975</v>
      </c>
      <c r="AS10" s="7">
        <f>VLOOKUP("*Костромская*",[1]итого!$1:$1048576,COLUMN(T11),0)</f>
        <v>25404</v>
      </c>
      <c r="AT10" s="7">
        <f>VLOOKUP("*Костромская*",[1]итого!$1:$1048576,COLUMN(U11),0)</f>
        <v>25981</v>
      </c>
      <c r="AU10" s="7">
        <f>VLOOKUP("*Костромская*",[1]итого!$1:$1048576,COLUMN(V11),0)</f>
        <v>26811</v>
      </c>
      <c r="AV10" s="7">
        <f>VLOOKUP("*Костромская*",[1]итого!$1:$1048576,COLUMN(W11),0)</f>
        <v>27506</v>
      </c>
      <c r="AW10" s="7">
        <f>VLOOKUP("*Костромская*",[1]итого!$1:$1048576,COLUMN(X11),0)</f>
        <v>27719</v>
      </c>
      <c r="AX10" s="7">
        <f>VLOOKUP("*Костромская*",[1]итого!$1:$1048576,COLUMN(Y11),0)</f>
        <v>28004</v>
      </c>
      <c r="AY10" s="7">
        <f>VLOOKUP("*Костромская*",[1]итого!$1:$1048576,COLUMN(Z11),0)</f>
        <v>28208</v>
      </c>
      <c r="AZ10" s="7">
        <f>VLOOKUP("*Костромская*",[1]итого!$1:$1048576,COLUMN(AA11),0)</f>
        <v>28673</v>
      </c>
      <c r="BA10" s="7">
        <f>VLOOKUP("*Костромская*",[1]итого!$1:$1048576,COLUMN(AB11),0)</f>
        <v>29200</v>
      </c>
      <c r="BB10" s="7">
        <f>VLOOKUP("*Костромская*",[1]итого!$1:$1048576,COLUMN(AC11),0)</f>
        <v>30143</v>
      </c>
      <c r="BC10" s="7">
        <f>VLOOKUP("*Костромская*",[1]итого!$1:$1048576,COLUMN(AD11),0)</f>
        <v>30739</v>
      </c>
      <c r="BD10" s="7">
        <f>VLOOKUP("*Костромская*",[1]итого!$1:$1048576,COLUMN(AE11),0)</f>
        <v>31480</v>
      </c>
      <c r="BE10" s="7">
        <f>VLOOKUP("*Костромская*",[1]итого!$1:$1048576,COLUMN(AF11),0)</f>
        <v>32174</v>
      </c>
      <c r="BF10" s="7">
        <f>VLOOKUP("*Костромская*",[1]итого!$1:$1048576,COLUMN(AG11),0)</f>
        <v>32919</v>
      </c>
      <c r="BG10" s="7">
        <f>VLOOKUP("*Костромская*",[1]итого!$1:$1048576,COLUMN(AH11),0)</f>
        <v>33592</v>
      </c>
      <c r="BH10" s="7">
        <f>VLOOKUP("*Костромская*",[1]итого!$1:$1048576,COLUMN(AI11),0)</f>
        <v>34271</v>
      </c>
      <c r="BI10" s="7">
        <f>VLOOKUP("*Костромская*",[1]итого!$1:$1048576,COLUMN(AJ11),0)</f>
        <v>33994</v>
      </c>
      <c r="BJ10" s="7">
        <f>VLOOKUP("*Костромская*",[1]итого!$1:$1048576,COLUMN(AK11),0)</f>
        <v>34957</v>
      </c>
      <c r="BK10" s="7">
        <f>VLOOKUP("*Костромская*",[1]итого!$1:$1048576,COLUMN(AL11),0)</f>
        <v>35270</v>
      </c>
      <c r="BL10" s="7">
        <f>VLOOKUP("*Костромская*",[1]итого!$1:$1048576,COLUMN(AM11),0)</f>
        <v>36091</v>
      </c>
      <c r="BM10" s="7">
        <f>VLOOKUP("*Костромская*",[1]итого!$1:$1048576,COLUMN(AN11),0)</f>
        <v>36996</v>
      </c>
      <c r="BN10" s="7">
        <f>VLOOKUP("*Костромская*",[1]итого!$1:$1048576,COLUMN(AO11),0)</f>
        <v>36892</v>
      </c>
      <c r="BO10" s="7">
        <f>VLOOKUP("*Костромская*",[1]итого!$1:$1048576,COLUMN(AP11),0)</f>
        <v>36804</v>
      </c>
      <c r="BP10" s="7">
        <f>VLOOKUP("*Костромская*",[1]итого!$1:$1048576,COLUMN(AQ11),0)</f>
        <v>36890</v>
      </c>
      <c r="BQ10" s="7">
        <f>VLOOKUP("*Костромская*",[1]итого!$1:$1048576,COLUMN(AR11),0)</f>
        <v>37216</v>
      </c>
      <c r="BR10" s="7">
        <f>VLOOKUP("*Костромская*",[1]итого!$1:$1048576,COLUMN(AS11),0)</f>
        <v>37147</v>
      </c>
      <c r="BS10" s="7">
        <f>VLOOKUP("*Костромская*",[1]итого!$1:$1048576,COLUMN(AT11),0)</f>
        <v>38000</v>
      </c>
      <c r="BT10" s="7">
        <f>VLOOKUP("*Костромская*",[1]итого!$1:$1048576,COLUMN(AU11),0)</f>
        <v>38673</v>
      </c>
      <c r="BU10" s="7">
        <f>VLOOKUP("*Костромская*",[1]итого!$1:$1048576,COLUMN(AV11),0)</f>
        <v>39099</v>
      </c>
      <c r="BV10" s="7">
        <f>VLOOKUP("*Костромская*",[1]итого!$1:$1048576,COLUMN(AW11),0)</f>
        <v>39975</v>
      </c>
      <c r="BW10" s="7">
        <f>VLOOKUP("*Костромская*",[1]итого!$1:$1048576,COLUMN(AX11),0)</f>
        <v>40123</v>
      </c>
      <c r="BX10" s="7">
        <f>VLOOKUP("*Костромская*",[1]итого!$1:$1048576,COLUMN(AY11),0)</f>
        <v>40777</v>
      </c>
      <c r="BY10" s="7">
        <f>VLOOKUP("*Костромская*",[1]итого!$1:$1048576,COLUMN(AZ11),0)</f>
        <v>41624</v>
      </c>
      <c r="BZ10" s="7">
        <f>VLOOKUP("*Костромская*",[1]итого!$1:$1048576,COLUMN(BA11),0)</f>
        <v>42489</v>
      </c>
      <c r="CA10" s="7">
        <f>VLOOKUP("*Костромская*",[1]итого!$1:$1048576,COLUMN(BB11),0)</f>
        <v>43512</v>
      </c>
      <c r="CB10" s="7">
        <f>VLOOKUP("*Костромская*",[1]итого!$1:$1048576,COLUMN(BC11),0)</f>
        <v>44777</v>
      </c>
      <c r="CC10" s="7">
        <f>VLOOKUP("*Костромская*",[1]итого!$1:$1048576,COLUMN(BD11),0)</f>
        <v>45150</v>
      </c>
      <c r="CD10" s="7">
        <f>VLOOKUP("*Костромская*",[1]итого!$1:$1048576,COLUMN(BE11),0)</f>
        <v>46878</v>
      </c>
      <c r="CE10" s="7">
        <f>VLOOKUP("*Костромская*",[1]итого!$1:$1048576,COLUMN(BF11),0)</f>
        <v>48949</v>
      </c>
      <c r="CF10" s="7">
        <f>VLOOKUP("*Костромская*",[1]итого!$1:$1048576,COLUMN(BG11),0)</f>
        <v>50200</v>
      </c>
      <c r="CG10" s="7">
        <f>VLOOKUP("*Костромская*",[1]итого!$1:$1048576,COLUMN(BH11),0)</f>
        <v>50997</v>
      </c>
      <c r="CH10" s="7">
        <f>VLOOKUP("*Костромская*",[1]итого!$1:$1048576,COLUMN(BI11),0)</f>
        <v>51404</v>
      </c>
      <c r="CI10" s="7">
        <f>VLOOKUP("*Костромская*",[1]итого!$1:$1048576,COLUMN(BJ11),0)</f>
        <v>51625</v>
      </c>
      <c r="CJ10" s="7">
        <f>VLOOKUP("*Костромская*",[1]итого!$1:$1048576,COLUMN(BK11),0)</f>
        <v>51664</v>
      </c>
      <c r="CK10" s="7">
        <f>VLOOKUP("*Костромская*",[1]итого!$1:$1048576,COLUMN(BL11),0)</f>
        <v>52209</v>
      </c>
      <c r="CL10" s="7">
        <f>VLOOKUP("*Костромская*",[1]итого!$1:$1048576,COLUMN(BM11),0)</f>
        <v>52730</v>
      </c>
      <c r="CM10" s="7">
        <f>VLOOKUP("*Костромская*",[1]итого!$1:$1048576,COLUMN(BN11),0)</f>
        <v>53208</v>
      </c>
      <c r="CN10" s="7">
        <f>VLOOKUP("*Костромская*",[1]итого!$1:$1048576,COLUMN(BO11),0)</f>
        <v>54572</v>
      </c>
      <c r="CO10" s="7">
        <f>VLOOKUP("*Костромская*",[1]итого!$1:$1048576,COLUMN(BP11),0)</f>
        <v>54236</v>
      </c>
      <c r="CP10" s="7">
        <f>VLOOKUP("*Костромская*",[1]итого!$1:$1048576,COLUMN(BQ11),0)</f>
        <v>54578</v>
      </c>
      <c r="CQ10" s="7">
        <f>VLOOKUP("*Костромская*",[1]итого!$1:$1048576,COLUMN(BR11),0)</f>
        <v>54630</v>
      </c>
      <c r="CR10" s="7">
        <f>VLOOKUP("*Костромская*",[1]итого!$1:$1048576,COLUMN(BS11),0)</f>
        <v>54770</v>
      </c>
      <c r="CS10" s="7">
        <f>VLOOKUP("*Костромская*",[1]итого!$1:$1048576,COLUMN(BT11),0)</f>
        <v>54338</v>
      </c>
      <c r="CT10" s="7">
        <f>VLOOKUP("*Костромская*",[1]итого!$1:$1048576,COLUMN(BU11),0)</f>
        <v>54689</v>
      </c>
      <c r="CU10" s="7">
        <f>VLOOKUP("*Костромская*",[1]итого!$1:$1048576,COLUMN(BV11),0)</f>
        <v>53537</v>
      </c>
      <c r="CV10" s="7">
        <f>VLOOKUP("*Костромская*",[1]итого!$1:$1048576,COLUMN(BW11),0)</f>
        <v>53597</v>
      </c>
      <c r="CW10" s="7">
        <f>VLOOKUP("*Костромская*",[1]итого!$1:$1048576,COLUMN(BX11),0)</f>
        <v>53841</v>
      </c>
      <c r="CX10" s="7">
        <f>VLOOKUP("*Костромская*",[1]итого!$1:$1048576,COLUMN(BY11),0)</f>
        <v>54153</v>
      </c>
      <c r="CY10" s="7">
        <f>VLOOKUP("*Костромская*",[1]итого!$1:$1048576,COLUMN(BZ11),0)</f>
        <v>54500</v>
      </c>
      <c r="CZ10" s="7">
        <f>VLOOKUP("*Костромская*",[1]итого!$1:$1048576,COLUMN(CA11),0)</f>
        <v>54555</v>
      </c>
      <c r="DA10" s="7">
        <f>VLOOKUP("*Костромская*",[1]итого!$1:$1048576,COLUMN(CB11),0)</f>
        <v>54133</v>
      </c>
      <c r="DB10" s="7">
        <f>VLOOKUP("*Костромская*",[1]итого!$1:$1048576,COLUMN(CC11),0)</f>
        <v>54601</v>
      </c>
      <c r="DC10" s="7">
        <f>VLOOKUP("*Костромская*",[1]итого!$1:$1048576,COLUMN(CD11),0)</f>
        <v>55061</v>
      </c>
      <c r="DD10" s="7">
        <f>VLOOKUP("*Костромская*",[1]итого!$1:$1048576,COLUMN(CE11),0)</f>
        <v>55830</v>
      </c>
      <c r="DE10" s="7">
        <f>VLOOKUP("*Костромская*",[1]итого!$1:$1048576,COLUMN(CF11),0)</f>
        <v>56643</v>
      </c>
      <c r="DF10" s="7">
        <f>VLOOKUP("*Костромская*",[1]итого!$1:$1048576,COLUMN(CG11),0)</f>
        <v>57765</v>
      </c>
    </row>
    <row r="11" spans="1:110" x14ac:dyDescent="0.25">
      <c r="A11" s="8" t="s">
        <v>9</v>
      </c>
      <c r="B11" s="7">
        <v>25524.498</v>
      </c>
      <c r="C11" s="7">
        <v>25713.96</v>
      </c>
      <c r="D11" s="7">
        <v>25940.451000000001</v>
      </c>
      <c r="E11" s="7">
        <v>25925.008000000002</v>
      </c>
      <c r="F11" s="7">
        <v>26329.788</v>
      </c>
      <c r="G11" s="7">
        <v>26553.019</v>
      </c>
      <c r="H11" s="7">
        <v>26998.932000000001</v>
      </c>
      <c r="I11" s="7">
        <v>27458.851999999999</v>
      </c>
      <c r="J11" s="7">
        <v>27728.1</v>
      </c>
      <c r="K11" s="7">
        <v>28256.266</v>
      </c>
      <c r="L11" s="7">
        <v>28945.363000000001</v>
      </c>
      <c r="M11" s="7">
        <v>29163.127</v>
      </c>
      <c r="N11" s="7">
        <v>29698.127</v>
      </c>
      <c r="O11" s="7">
        <v>30212.543000000001</v>
      </c>
      <c r="P11" s="7">
        <v>30751.06</v>
      </c>
      <c r="Q11" s="7">
        <v>31351.047999999999</v>
      </c>
      <c r="R11" s="7">
        <v>32134.12</v>
      </c>
      <c r="S11" s="7">
        <v>32836.773000000001</v>
      </c>
      <c r="T11" s="7">
        <v>33573.447</v>
      </c>
      <c r="U11" s="7">
        <v>34303.949999999997</v>
      </c>
      <c r="V11" s="7">
        <v>34610.701999999997</v>
      </c>
      <c r="W11" s="7">
        <v>35343.048000000003</v>
      </c>
      <c r="X11" s="7">
        <v>35713.887000000002</v>
      </c>
      <c r="Y11" s="7">
        <v>36842.044275969994</v>
      </c>
      <c r="Z11" s="7">
        <v>37344.743703419997</v>
      </c>
      <c r="AA11" s="7">
        <f>VLOOKUP("*Курская*",[1]итого!$1:$1048576,COLUMN(B12),0)</f>
        <v>36842</v>
      </c>
      <c r="AB11" s="7">
        <f>VLOOKUP("*Курская*",[1]итого!$1:$1048576,COLUMN(C12),0)</f>
        <v>37345</v>
      </c>
      <c r="AC11" s="7">
        <f>VLOOKUP("*Курская*",[1]итого!$1:$1048576,COLUMN(D12),0)</f>
        <v>37907</v>
      </c>
      <c r="AD11" s="7">
        <f>VLOOKUP("*Курская*",[1]итого!$1:$1048576,COLUMN(E12),0)</f>
        <v>38332</v>
      </c>
      <c r="AE11" s="7">
        <f>VLOOKUP("*Курская*",[1]итого!$1:$1048576,COLUMN(F12),0)</f>
        <v>38726</v>
      </c>
      <c r="AF11" s="7">
        <f>VLOOKUP("*Курская*",[1]итого!$1:$1048576,COLUMN(G12),0)</f>
        <v>38987</v>
      </c>
      <c r="AG11" s="7">
        <f>VLOOKUP("*Курская*",[1]итого!$1:$1048576,COLUMN(H12),0)</f>
        <v>39105</v>
      </c>
      <c r="AH11" s="7">
        <f>VLOOKUP("*Курская*",[1]итого!$1:$1048576,COLUMN(I12),0)</f>
        <v>39562</v>
      </c>
      <c r="AI11" s="7">
        <f>VLOOKUP("*Курская*",[1]итого!$1:$1048576,COLUMN(J12),0)</f>
        <v>40160</v>
      </c>
      <c r="AJ11" s="7">
        <f>VLOOKUP("*Курская*",[1]итого!$1:$1048576,COLUMN(K12),0)</f>
        <v>39814</v>
      </c>
      <c r="AK11" s="7">
        <f>VLOOKUP("*Курская*",[1]итого!$1:$1048576,COLUMN(L12),0)</f>
        <v>40502</v>
      </c>
      <c r="AL11" s="7">
        <f>VLOOKUP("*Курская*",[1]итого!$1:$1048576,COLUMN(M12),0)</f>
        <v>40937</v>
      </c>
      <c r="AM11" s="7">
        <f>VLOOKUP("*Курская*",[1]итого!$1:$1048576,COLUMN(N12),0)</f>
        <v>41115</v>
      </c>
      <c r="AN11" s="7">
        <f>VLOOKUP("*Курская*",[1]итого!$1:$1048576,COLUMN(O12),0)</f>
        <v>41682</v>
      </c>
      <c r="AO11" s="7">
        <f>VLOOKUP("*Курская*",[1]итого!$1:$1048576,COLUMN(P12),0)</f>
        <v>42308</v>
      </c>
      <c r="AP11" s="7">
        <f>VLOOKUP("*Курская*",[1]итого!$1:$1048576,COLUMN(Q12),0)</f>
        <v>42541</v>
      </c>
      <c r="AQ11" s="7">
        <f>VLOOKUP("*Курская*",[1]итого!$1:$1048576,COLUMN(R12),0)</f>
        <v>42813</v>
      </c>
      <c r="AR11" s="7">
        <f>VLOOKUP("*Курская*",[1]итого!$1:$1048576,COLUMN(S12),0)</f>
        <v>43354</v>
      </c>
      <c r="AS11" s="7">
        <f>VLOOKUP("*Курская*",[1]итого!$1:$1048576,COLUMN(T12),0)</f>
        <v>44363</v>
      </c>
      <c r="AT11" s="7">
        <f>VLOOKUP("*Курская*",[1]итого!$1:$1048576,COLUMN(U12),0)</f>
        <v>45423</v>
      </c>
      <c r="AU11" s="7">
        <f>VLOOKUP("*Курская*",[1]итого!$1:$1048576,COLUMN(V12),0)</f>
        <v>46844</v>
      </c>
      <c r="AV11" s="7">
        <f>VLOOKUP("*Курская*",[1]итого!$1:$1048576,COLUMN(W12),0)</f>
        <v>48173</v>
      </c>
      <c r="AW11" s="7">
        <f>VLOOKUP("*Курская*",[1]итого!$1:$1048576,COLUMN(X12),0)</f>
        <v>47729</v>
      </c>
      <c r="AX11" s="7">
        <f>VLOOKUP("*Курская*",[1]итого!$1:$1048576,COLUMN(Y12),0)</f>
        <v>48313</v>
      </c>
      <c r="AY11" s="7">
        <f>VLOOKUP("*Курская*",[1]итого!$1:$1048576,COLUMN(Z12),0)</f>
        <v>48718</v>
      </c>
      <c r="AZ11" s="7">
        <f>VLOOKUP("*Курская*",[1]итого!$1:$1048576,COLUMN(AA12),0)</f>
        <v>49221</v>
      </c>
      <c r="BA11" s="7">
        <f>VLOOKUP("*Курская*",[1]итого!$1:$1048576,COLUMN(AB12),0)</f>
        <v>50114</v>
      </c>
      <c r="BB11" s="7">
        <f>VLOOKUP("*Курская*",[1]итого!$1:$1048576,COLUMN(AC12),0)</f>
        <v>51277</v>
      </c>
      <c r="BC11" s="7">
        <f>VLOOKUP("*Курская*",[1]итого!$1:$1048576,COLUMN(AD12),0)</f>
        <v>52219</v>
      </c>
      <c r="BD11" s="7">
        <f>VLOOKUP("*Курская*",[1]итого!$1:$1048576,COLUMN(AE12),0)</f>
        <v>53494</v>
      </c>
      <c r="BE11" s="7">
        <f>VLOOKUP("*Курская*",[1]итого!$1:$1048576,COLUMN(AF12),0)</f>
        <v>54479</v>
      </c>
      <c r="BF11" s="7">
        <f>VLOOKUP("*Курская*",[1]итого!$1:$1048576,COLUMN(AG12),0)</f>
        <v>55365</v>
      </c>
      <c r="BG11" s="7">
        <f>VLOOKUP("*Курская*",[1]итого!$1:$1048576,COLUMN(AH12),0)</f>
        <v>56505</v>
      </c>
      <c r="BH11" s="7">
        <f>VLOOKUP("*Курская*",[1]итого!$1:$1048576,COLUMN(AI12),0)</f>
        <v>57910</v>
      </c>
      <c r="BI11" s="7">
        <f>VLOOKUP("*Курская*",[1]итого!$1:$1048576,COLUMN(AJ12),0)</f>
        <v>57927</v>
      </c>
      <c r="BJ11" s="7">
        <f>VLOOKUP("*Курская*",[1]итого!$1:$1048576,COLUMN(AK12),0)</f>
        <v>59870</v>
      </c>
      <c r="BK11" s="7">
        <f>VLOOKUP("*Курская*",[1]итого!$1:$1048576,COLUMN(AL12),0)</f>
        <v>60510</v>
      </c>
      <c r="BL11" s="7">
        <f>VLOOKUP("*Курская*",[1]итого!$1:$1048576,COLUMN(AM12),0)</f>
        <v>61741</v>
      </c>
      <c r="BM11" s="7">
        <f>VLOOKUP("*Курская*",[1]итого!$1:$1048576,COLUMN(AN12),0)</f>
        <v>63038</v>
      </c>
      <c r="BN11" s="7">
        <f>VLOOKUP("*Курская*",[1]итого!$1:$1048576,COLUMN(AO12),0)</f>
        <v>62882</v>
      </c>
      <c r="BO11" s="7">
        <f>VLOOKUP("*Курская*",[1]итого!$1:$1048576,COLUMN(AP12),0)</f>
        <v>62864</v>
      </c>
      <c r="BP11" s="7">
        <f>VLOOKUP("*Курская*",[1]итого!$1:$1048576,COLUMN(AQ12),0)</f>
        <v>63144</v>
      </c>
      <c r="BQ11" s="7">
        <f>VLOOKUP("*Курская*",[1]итого!$1:$1048576,COLUMN(AR12),0)</f>
        <v>63656</v>
      </c>
      <c r="BR11" s="7">
        <f>VLOOKUP("*Курская*",[1]итого!$1:$1048576,COLUMN(AS12),0)</f>
        <v>63789</v>
      </c>
      <c r="BS11" s="7">
        <f>VLOOKUP("*Курская*",[1]итого!$1:$1048576,COLUMN(AT12),0)</f>
        <v>65052</v>
      </c>
      <c r="BT11" s="7">
        <f>VLOOKUP("*Курская*",[1]итого!$1:$1048576,COLUMN(AU12),0)</f>
        <v>66280</v>
      </c>
      <c r="BU11" s="7">
        <f>VLOOKUP("*Курская*",[1]итого!$1:$1048576,COLUMN(AV12),0)</f>
        <v>67526</v>
      </c>
      <c r="BV11" s="7">
        <f>VLOOKUP("*Курская*",[1]итого!$1:$1048576,COLUMN(AW12),0)</f>
        <v>69704</v>
      </c>
      <c r="BW11" s="7">
        <f>VLOOKUP("*Курская*",[1]итого!$1:$1048576,COLUMN(AX12),0)</f>
        <v>70104</v>
      </c>
      <c r="BX11" s="7">
        <f>VLOOKUP("*Курская*",[1]итого!$1:$1048576,COLUMN(AY12),0)</f>
        <v>71280</v>
      </c>
      <c r="BY11" s="7">
        <f>VLOOKUP("*Курская*",[1]итого!$1:$1048576,COLUMN(AZ12),0)</f>
        <v>72949</v>
      </c>
      <c r="BZ11" s="7">
        <f>VLOOKUP("*Курская*",[1]итого!$1:$1048576,COLUMN(BA12),0)</f>
        <v>74772</v>
      </c>
      <c r="CA11" s="7">
        <f>VLOOKUP("*Курская*",[1]итого!$1:$1048576,COLUMN(BB12),0)</f>
        <v>76245</v>
      </c>
      <c r="CB11" s="7">
        <f>VLOOKUP("*Курская*",[1]итого!$1:$1048576,COLUMN(BC12),0)</f>
        <v>78248</v>
      </c>
      <c r="CC11" s="7">
        <f>VLOOKUP("*Курская*",[1]итого!$1:$1048576,COLUMN(BD12),0)</f>
        <v>79094</v>
      </c>
      <c r="CD11" s="7">
        <f>VLOOKUP("*Курская*",[1]итого!$1:$1048576,COLUMN(BE12),0)</f>
        <v>82339</v>
      </c>
      <c r="CE11" s="7">
        <f>VLOOKUP("*Курская*",[1]итого!$1:$1048576,COLUMN(BF12),0)</f>
        <v>86422</v>
      </c>
      <c r="CF11" s="7">
        <f>VLOOKUP("*Курская*",[1]итого!$1:$1048576,COLUMN(BG12),0)</f>
        <v>89070</v>
      </c>
      <c r="CG11" s="7">
        <f>VLOOKUP("*Курская*",[1]итого!$1:$1048576,COLUMN(BH12),0)</f>
        <v>90805</v>
      </c>
      <c r="CH11" s="7">
        <f>VLOOKUP("*Курская*",[1]итого!$1:$1048576,COLUMN(BI12),0)</f>
        <v>91804</v>
      </c>
      <c r="CI11" s="7">
        <f>VLOOKUP("*Курская*",[1]итого!$1:$1048576,COLUMN(BJ12),0)</f>
        <v>92085</v>
      </c>
      <c r="CJ11" s="7">
        <f>VLOOKUP("*Курская*",[1]итого!$1:$1048576,COLUMN(BK12),0)</f>
        <v>91950</v>
      </c>
      <c r="CK11" s="7">
        <f>VLOOKUP("*Курская*",[1]итого!$1:$1048576,COLUMN(BL12),0)</f>
        <v>93030</v>
      </c>
      <c r="CL11" s="7">
        <f>VLOOKUP("*Курская*",[1]итого!$1:$1048576,COLUMN(BM12),0)</f>
        <v>93939</v>
      </c>
      <c r="CM11" s="7">
        <f>VLOOKUP("*Курская*",[1]итого!$1:$1048576,COLUMN(BN12),0)</f>
        <v>95223</v>
      </c>
      <c r="CN11" s="7">
        <f>VLOOKUP("*Курская*",[1]итого!$1:$1048576,COLUMN(BO12),0)</f>
        <v>97983</v>
      </c>
      <c r="CO11" s="7">
        <f>VLOOKUP("*Курская*",[1]итого!$1:$1048576,COLUMN(BP12),0)</f>
        <v>97480</v>
      </c>
      <c r="CP11" s="7">
        <f>VLOOKUP("*Курская*",[1]итого!$1:$1048576,COLUMN(BQ12),0)</f>
        <v>97674</v>
      </c>
      <c r="CQ11" s="7">
        <f>VLOOKUP("*Курская*",[1]итого!$1:$1048576,COLUMN(BR12),0)</f>
        <v>97498</v>
      </c>
      <c r="CR11" s="7">
        <f>VLOOKUP("*Курская*",[1]итого!$1:$1048576,COLUMN(BS12),0)</f>
        <v>98376</v>
      </c>
      <c r="CS11" s="7">
        <f>VLOOKUP("*Курская*",[1]итого!$1:$1048576,COLUMN(BT12),0)</f>
        <v>97388</v>
      </c>
      <c r="CT11" s="7">
        <f>VLOOKUP("*Курская*",[1]итого!$1:$1048576,COLUMN(BU12),0)</f>
        <v>97742</v>
      </c>
      <c r="CU11" s="7">
        <f>VLOOKUP("*Курская*",[1]итого!$1:$1048576,COLUMN(BV12),0)</f>
        <v>96313</v>
      </c>
      <c r="CV11" s="7">
        <f>VLOOKUP("*Курская*",[1]итого!$1:$1048576,COLUMN(BW12),0)</f>
        <v>96625</v>
      </c>
      <c r="CW11" s="7">
        <f>VLOOKUP("*Курская*",[1]итого!$1:$1048576,COLUMN(BX12),0)</f>
        <v>96933</v>
      </c>
      <c r="CX11" s="7">
        <f>VLOOKUP("*Курская*",[1]итого!$1:$1048576,COLUMN(BY12),0)</f>
        <v>97583</v>
      </c>
      <c r="CY11" s="7">
        <f>VLOOKUP("*Курская*",[1]итого!$1:$1048576,COLUMN(BZ12),0)</f>
        <v>98651</v>
      </c>
      <c r="CZ11" s="7">
        <f>VLOOKUP("*Курская*",[1]итого!$1:$1048576,COLUMN(CA12),0)</f>
        <v>99342</v>
      </c>
      <c r="DA11" s="7">
        <f>VLOOKUP("*Курская*",[1]итого!$1:$1048576,COLUMN(CB12),0)</f>
        <v>99418</v>
      </c>
      <c r="DB11" s="7">
        <f>VLOOKUP("*Курская*",[1]итого!$1:$1048576,COLUMN(CC12),0)</f>
        <v>101091</v>
      </c>
      <c r="DC11" s="7">
        <f>VLOOKUP("*Курская*",[1]итого!$1:$1048576,COLUMN(CD12),0)</f>
        <v>102722</v>
      </c>
      <c r="DD11" s="7">
        <f>VLOOKUP("*Курская*",[1]итого!$1:$1048576,COLUMN(CE12),0)</f>
        <v>105081</v>
      </c>
      <c r="DE11" s="7">
        <f>VLOOKUP("*Курская*",[1]итого!$1:$1048576,COLUMN(CF12),0)</f>
        <v>107451</v>
      </c>
      <c r="DF11" s="7">
        <f>VLOOKUP("*Курская*",[1]итого!$1:$1048576,COLUMN(CG12),0)</f>
        <v>108500</v>
      </c>
    </row>
    <row r="12" spans="1:110" x14ac:dyDescent="0.25">
      <c r="A12" s="8" t="s">
        <v>10</v>
      </c>
      <c r="B12" s="7">
        <v>23613.991000000002</v>
      </c>
      <c r="C12" s="7">
        <v>23933.923999999999</v>
      </c>
      <c r="D12" s="7">
        <v>24262.216</v>
      </c>
      <c r="E12" s="7">
        <v>24198.05</v>
      </c>
      <c r="F12" s="7">
        <v>24496.135999999999</v>
      </c>
      <c r="G12" s="7">
        <v>24863.344000000001</v>
      </c>
      <c r="H12" s="7">
        <v>25321.115000000002</v>
      </c>
      <c r="I12" s="7">
        <v>25933.834999999999</v>
      </c>
      <c r="J12" s="7">
        <v>26334.949000000001</v>
      </c>
      <c r="K12" s="7">
        <v>27005.927</v>
      </c>
      <c r="L12" s="7">
        <v>27801.383999999998</v>
      </c>
      <c r="M12" s="7">
        <v>28009</v>
      </c>
      <c r="N12" s="7">
        <v>28446.823</v>
      </c>
      <c r="O12" s="7">
        <v>28946.771000000001</v>
      </c>
      <c r="P12" s="7">
        <v>29563.896000000001</v>
      </c>
      <c r="Q12" s="7">
        <v>30172.175999999999</v>
      </c>
      <c r="R12" s="7">
        <v>30823.129000000001</v>
      </c>
      <c r="S12" s="7">
        <v>31432.217000000001</v>
      </c>
      <c r="T12" s="7">
        <v>32249.803</v>
      </c>
      <c r="U12" s="7">
        <v>32944.247000000003</v>
      </c>
      <c r="V12" s="7">
        <v>33409.635999999999</v>
      </c>
      <c r="W12" s="7">
        <v>34200.43</v>
      </c>
      <c r="X12" s="7">
        <v>34430.54</v>
      </c>
      <c r="Y12" s="7">
        <v>35315.336538080002</v>
      </c>
      <c r="Z12" s="7">
        <v>36006.752211630002</v>
      </c>
      <c r="AA12" s="7">
        <f>VLOOKUP("*Липецкая*",[1]итого!$1:$1048576,COLUMN(B13),0)</f>
        <v>35315</v>
      </c>
      <c r="AB12" s="7">
        <f>VLOOKUP("*Липецкая*",[1]итого!$1:$1048576,COLUMN(C13),0)</f>
        <v>36007</v>
      </c>
      <c r="AC12" s="7">
        <f>VLOOKUP("*Липецкая*",[1]итого!$1:$1048576,COLUMN(D13),0)</f>
        <v>36568</v>
      </c>
      <c r="AD12" s="7">
        <f>VLOOKUP("*Липецкая*",[1]итого!$1:$1048576,COLUMN(E13),0)</f>
        <v>37064</v>
      </c>
      <c r="AE12" s="7">
        <f>VLOOKUP("*Липецкая*",[1]итого!$1:$1048576,COLUMN(F13),0)</f>
        <v>37331</v>
      </c>
      <c r="AF12" s="7">
        <f>VLOOKUP("*Липецкая*",[1]итого!$1:$1048576,COLUMN(G13),0)</f>
        <v>37757</v>
      </c>
      <c r="AG12" s="7">
        <f>VLOOKUP("*Липецкая*",[1]итого!$1:$1048576,COLUMN(H13),0)</f>
        <v>37920</v>
      </c>
      <c r="AH12" s="7">
        <f>VLOOKUP("*Липецкая*",[1]итого!$1:$1048576,COLUMN(I13),0)</f>
        <v>38344</v>
      </c>
      <c r="AI12" s="7">
        <f>VLOOKUP("*Липецкая*",[1]итого!$1:$1048576,COLUMN(J13),0)</f>
        <v>38978</v>
      </c>
      <c r="AJ12" s="7">
        <f>VLOOKUP("*Липецкая*",[1]итого!$1:$1048576,COLUMN(K13),0)</f>
        <v>39122</v>
      </c>
      <c r="AK12" s="7">
        <f>VLOOKUP("*Липецкая*",[1]итого!$1:$1048576,COLUMN(L13),0)</f>
        <v>39746</v>
      </c>
      <c r="AL12" s="7">
        <f>VLOOKUP("*Липецкая*",[1]итого!$1:$1048576,COLUMN(M13),0)</f>
        <v>40204</v>
      </c>
      <c r="AM12" s="7">
        <f>VLOOKUP("*Липецкая*",[1]итого!$1:$1048576,COLUMN(N13),0)</f>
        <v>40386</v>
      </c>
      <c r="AN12" s="7">
        <f>VLOOKUP("*Липецкая*",[1]итого!$1:$1048576,COLUMN(O13),0)</f>
        <v>40910</v>
      </c>
      <c r="AO12" s="7">
        <f>VLOOKUP("*Липецкая*",[1]итого!$1:$1048576,COLUMN(P13),0)</f>
        <v>41451</v>
      </c>
      <c r="AP12" s="7">
        <f>VLOOKUP("*Липецкая*",[1]итого!$1:$1048576,COLUMN(Q13),0)</f>
        <v>41734</v>
      </c>
      <c r="AQ12" s="7">
        <f>VLOOKUP("*Липецкая*",[1]итого!$1:$1048576,COLUMN(R13),0)</f>
        <v>42069</v>
      </c>
      <c r="AR12" s="7">
        <f>VLOOKUP("*Липецкая*",[1]итого!$1:$1048576,COLUMN(S13),0)</f>
        <v>42716</v>
      </c>
      <c r="AS12" s="7">
        <f>VLOOKUP("*Липецкая*",[1]итого!$1:$1048576,COLUMN(T13),0)</f>
        <v>43823</v>
      </c>
      <c r="AT12" s="7">
        <f>VLOOKUP("*Липецкая*",[1]итого!$1:$1048576,COLUMN(U13),0)</f>
        <v>45121</v>
      </c>
      <c r="AU12" s="7">
        <f>VLOOKUP("*Липецкая*",[1]итого!$1:$1048576,COLUMN(V13),0)</f>
        <v>46626</v>
      </c>
      <c r="AV12" s="7">
        <f>VLOOKUP("*Липецкая*",[1]итого!$1:$1048576,COLUMN(W13),0)</f>
        <v>48328</v>
      </c>
      <c r="AW12" s="7">
        <f>VLOOKUP("*Липецкая*",[1]итого!$1:$1048576,COLUMN(X13),0)</f>
        <v>48462</v>
      </c>
      <c r="AX12" s="7">
        <f>VLOOKUP("*Липецкая*",[1]итого!$1:$1048576,COLUMN(Y13),0)</f>
        <v>49455</v>
      </c>
      <c r="AY12" s="7">
        <f>VLOOKUP("*Липецкая*",[1]итого!$1:$1048576,COLUMN(Z13),0)</f>
        <v>49742</v>
      </c>
      <c r="AZ12" s="7">
        <f>VLOOKUP("*Липецкая*",[1]итого!$1:$1048576,COLUMN(AA13),0)</f>
        <v>50549</v>
      </c>
      <c r="BA12" s="7">
        <f>VLOOKUP("*Липецкая*",[1]итого!$1:$1048576,COLUMN(AB13),0)</f>
        <v>51697</v>
      </c>
      <c r="BB12" s="7">
        <f>VLOOKUP("*Липецкая*",[1]итого!$1:$1048576,COLUMN(AC13),0)</f>
        <v>53109</v>
      </c>
      <c r="BC12" s="7">
        <f>VLOOKUP("*Липецкая*",[1]итого!$1:$1048576,COLUMN(AD13),0)</f>
        <v>53969</v>
      </c>
      <c r="BD12" s="7">
        <f>VLOOKUP("*Липецкая*",[1]итого!$1:$1048576,COLUMN(AE13),0)</f>
        <v>55496</v>
      </c>
      <c r="BE12" s="7">
        <f>VLOOKUP("*Липецкая*",[1]итого!$1:$1048576,COLUMN(AF13),0)</f>
        <v>56613</v>
      </c>
      <c r="BF12" s="7">
        <f>VLOOKUP("*Липецкая*",[1]итого!$1:$1048576,COLUMN(AG13),0)</f>
        <v>57844</v>
      </c>
      <c r="BG12" s="7">
        <f>VLOOKUP("*Липецкая*",[1]итого!$1:$1048576,COLUMN(AH13),0)</f>
        <v>59256</v>
      </c>
      <c r="BH12" s="7">
        <f>VLOOKUP("*Липецкая*",[1]итого!$1:$1048576,COLUMN(AI13),0)</f>
        <v>60405</v>
      </c>
      <c r="BI12" s="7">
        <f>VLOOKUP("*Липецкая*",[1]итого!$1:$1048576,COLUMN(AJ13),0)</f>
        <v>60283</v>
      </c>
      <c r="BJ12" s="7">
        <f>VLOOKUP("*Липецкая*",[1]итого!$1:$1048576,COLUMN(AK13),0)</f>
        <v>61892</v>
      </c>
      <c r="BK12" s="7">
        <f>VLOOKUP("*Липецкая*",[1]итого!$1:$1048576,COLUMN(AL13),0)</f>
        <v>62163</v>
      </c>
      <c r="BL12" s="7">
        <f>VLOOKUP("*Липецкая*",[1]итого!$1:$1048576,COLUMN(AM13),0)</f>
        <v>63352</v>
      </c>
      <c r="BM12" s="7">
        <f>VLOOKUP("*Липецкая*",[1]итого!$1:$1048576,COLUMN(AN13),0)</f>
        <v>64471</v>
      </c>
      <c r="BN12" s="7">
        <f>VLOOKUP("*Липецкая*",[1]итого!$1:$1048576,COLUMN(AO13),0)</f>
        <v>64144</v>
      </c>
      <c r="BO12" s="7">
        <f>VLOOKUP("*Липецкая*",[1]итого!$1:$1048576,COLUMN(AP13),0)</f>
        <v>63846</v>
      </c>
      <c r="BP12" s="7">
        <f>VLOOKUP("*Липецкая*",[1]итого!$1:$1048576,COLUMN(AQ13),0)</f>
        <v>63927</v>
      </c>
      <c r="BQ12" s="7">
        <f>VLOOKUP("*Липецкая*",[1]итого!$1:$1048576,COLUMN(AR13),0)</f>
        <v>64669</v>
      </c>
      <c r="BR12" s="7">
        <f>VLOOKUP("*Липецкая*",[1]итого!$1:$1048576,COLUMN(AS13),0)</f>
        <v>64846</v>
      </c>
      <c r="BS12" s="7">
        <f>VLOOKUP("*Липецкая*",[1]итого!$1:$1048576,COLUMN(AT13),0)</f>
        <v>66231</v>
      </c>
      <c r="BT12" s="7">
        <f>VLOOKUP("*Липецкая*",[1]итого!$1:$1048576,COLUMN(AU13),0)</f>
        <v>67292</v>
      </c>
      <c r="BU12" s="7">
        <f>VLOOKUP("*Липецкая*",[1]итого!$1:$1048576,COLUMN(AV13),0)</f>
        <v>68375</v>
      </c>
      <c r="BV12" s="7">
        <f>VLOOKUP("*Липецкая*",[1]итого!$1:$1048576,COLUMN(AW13),0)</f>
        <v>70088</v>
      </c>
      <c r="BW12" s="7">
        <f>VLOOKUP("*Липецкая*",[1]итого!$1:$1048576,COLUMN(AX13),0)</f>
        <v>70309</v>
      </c>
      <c r="BX12" s="7">
        <f>VLOOKUP("*Липецкая*",[1]итого!$1:$1048576,COLUMN(AY13),0)</f>
        <v>71383</v>
      </c>
      <c r="BY12" s="7">
        <f>VLOOKUP("*Липецкая*",[1]итого!$1:$1048576,COLUMN(AZ13),0)</f>
        <v>72648</v>
      </c>
      <c r="BZ12" s="7">
        <f>VLOOKUP("*Липецкая*",[1]итого!$1:$1048576,COLUMN(BA13),0)</f>
        <v>73988</v>
      </c>
      <c r="CA12" s="7">
        <f>VLOOKUP("*Липецкая*",[1]итого!$1:$1048576,COLUMN(BB13),0)</f>
        <v>75549</v>
      </c>
      <c r="CB12" s="7">
        <f>VLOOKUP("*Липецкая*",[1]итого!$1:$1048576,COLUMN(BC13),0)</f>
        <v>77303</v>
      </c>
      <c r="CC12" s="7">
        <f>VLOOKUP("*Липецкая*",[1]итого!$1:$1048576,COLUMN(BD13),0)</f>
        <v>77672</v>
      </c>
      <c r="CD12" s="7">
        <f>VLOOKUP("*Липецкая*",[1]итого!$1:$1048576,COLUMN(BE13),0)</f>
        <v>81019</v>
      </c>
      <c r="CE12" s="7">
        <f>VLOOKUP("*Липецкая*",[1]итого!$1:$1048576,COLUMN(BF13),0)</f>
        <v>84303</v>
      </c>
      <c r="CF12" s="7">
        <f>VLOOKUP("*Липецкая*",[1]итого!$1:$1048576,COLUMN(BG13),0)</f>
        <v>86463</v>
      </c>
      <c r="CG12" s="7">
        <f>VLOOKUP("*Липецкая*",[1]итого!$1:$1048576,COLUMN(BH13),0)</f>
        <v>87889</v>
      </c>
      <c r="CH12" s="7">
        <f>VLOOKUP("*Липецкая*",[1]итого!$1:$1048576,COLUMN(BI13),0)</f>
        <v>88652</v>
      </c>
      <c r="CI12" s="7">
        <f>VLOOKUP("*Липецкая*",[1]итого!$1:$1048576,COLUMN(BJ13),0)</f>
        <v>89105</v>
      </c>
      <c r="CJ12" s="7">
        <f>VLOOKUP("*Липецкая*",[1]итого!$1:$1048576,COLUMN(BK13),0)</f>
        <v>89075</v>
      </c>
      <c r="CK12" s="7">
        <f>VLOOKUP("*Липецкая*",[1]итого!$1:$1048576,COLUMN(BL13),0)</f>
        <v>90254</v>
      </c>
      <c r="CL12" s="7">
        <f>VLOOKUP("*Липецкая*",[1]итого!$1:$1048576,COLUMN(BM13),0)</f>
        <v>91296</v>
      </c>
      <c r="CM12" s="7">
        <f>VLOOKUP("*Липецкая*",[1]итого!$1:$1048576,COLUMN(BN13),0)</f>
        <v>92420</v>
      </c>
      <c r="CN12" s="7">
        <f>VLOOKUP("*Липецкая*",[1]итого!$1:$1048576,COLUMN(BO13),0)</f>
        <v>95060</v>
      </c>
      <c r="CO12" s="7">
        <f>VLOOKUP("*Липецкая*",[1]итого!$1:$1048576,COLUMN(BP13),0)</f>
        <v>94730</v>
      </c>
      <c r="CP12" s="7">
        <f>VLOOKUP("*Липецкая*",[1]итого!$1:$1048576,COLUMN(BQ13),0)</f>
        <v>95296</v>
      </c>
      <c r="CQ12" s="7">
        <f>VLOOKUP("*Липецкая*",[1]итого!$1:$1048576,COLUMN(BR13),0)</f>
        <v>95572</v>
      </c>
      <c r="CR12" s="7">
        <f>VLOOKUP("*Липецкая*",[1]итого!$1:$1048576,COLUMN(BS13),0)</f>
        <v>94101</v>
      </c>
      <c r="CS12" s="7">
        <f>VLOOKUP("*Липецкая*",[1]итого!$1:$1048576,COLUMN(BT13),0)</f>
        <v>92038</v>
      </c>
      <c r="CT12" s="7">
        <f>VLOOKUP("*Липецкая*",[1]итого!$1:$1048576,COLUMN(BU13),0)</f>
        <v>92313</v>
      </c>
      <c r="CU12" s="7">
        <f>VLOOKUP("*Липецкая*",[1]итого!$1:$1048576,COLUMN(BV13),0)</f>
        <v>87554</v>
      </c>
      <c r="CV12" s="7">
        <f>VLOOKUP("*Липецкая*",[1]итого!$1:$1048576,COLUMN(BW13),0)</f>
        <v>87890</v>
      </c>
      <c r="CW12" s="7">
        <f>VLOOKUP("*Липецкая*",[1]итого!$1:$1048576,COLUMN(BX13),0)</f>
        <v>88174</v>
      </c>
      <c r="CX12" s="7">
        <f>VLOOKUP("*Липецкая*",[1]итого!$1:$1048576,COLUMN(BY13),0)</f>
        <v>88817</v>
      </c>
      <c r="CY12" s="7">
        <f>VLOOKUP("*Липецкая*",[1]итого!$1:$1048576,COLUMN(BZ13),0)</f>
        <v>89341</v>
      </c>
      <c r="CZ12" s="7">
        <f>VLOOKUP("*Липецкая*",[1]итого!$1:$1048576,COLUMN(CA13),0)</f>
        <v>89646</v>
      </c>
      <c r="DA12" s="7">
        <f>VLOOKUP("*Липецкая*",[1]итого!$1:$1048576,COLUMN(CB13),0)</f>
        <v>88655</v>
      </c>
      <c r="DB12" s="7">
        <f>VLOOKUP("*Липецкая*",[1]итого!$1:$1048576,COLUMN(CC13),0)</f>
        <v>89670</v>
      </c>
      <c r="DC12" s="7">
        <f>VLOOKUP("*Липецкая*",[1]итого!$1:$1048576,COLUMN(CD13),0)</f>
        <v>90811</v>
      </c>
      <c r="DD12" s="7">
        <f>VLOOKUP("*Липецкая*",[1]итого!$1:$1048576,COLUMN(CE13),0)</f>
        <v>92559</v>
      </c>
      <c r="DE12" s="7">
        <f>VLOOKUP("*Липецкая*",[1]итого!$1:$1048576,COLUMN(CF13),0)</f>
        <v>93849</v>
      </c>
      <c r="DF12" s="7">
        <f>VLOOKUP("*Липецкая*",[1]итого!$1:$1048576,COLUMN(CG13),0)</f>
        <v>95386</v>
      </c>
    </row>
    <row r="13" spans="1:110" x14ac:dyDescent="0.25">
      <c r="A13" s="8" t="s">
        <v>11</v>
      </c>
      <c r="B13" s="7">
        <v>356004.54300000001</v>
      </c>
      <c r="C13" s="7">
        <v>359744.34100000001</v>
      </c>
      <c r="D13" s="7">
        <v>365243.73599999998</v>
      </c>
      <c r="E13" s="7">
        <v>365959.20199999999</v>
      </c>
      <c r="F13" s="7">
        <v>371046.19300000003</v>
      </c>
      <c r="G13" s="7">
        <v>376473.288</v>
      </c>
      <c r="H13" s="7">
        <v>382884.39</v>
      </c>
      <c r="I13" s="7">
        <v>390545.42300000001</v>
      </c>
      <c r="J13" s="7">
        <v>394968.38099999999</v>
      </c>
      <c r="K13" s="7">
        <v>404554.93900000001</v>
      </c>
      <c r="L13" s="7">
        <v>413437.223</v>
      </c>
      <c r="M13" s="7">
        <v>417522.94300000003</v>
      </c>
      <c r="N13" s="7">
        <v>426184.853</v>
      </c>
      <c r="O13" s="7">
        <v>435019.01</v>
      </c>
      <c r="P13" s="7">
        <v>444574.08100000001</v>
      </c>
      <c r="Q13" s="7">
        <v>453497.83299999998</v>
      </c>
      <c r="R13" s="7">
        <v>464430.19500000001</v>
      </c>
      <c r="S13" s="7">
        <v>473836.84499999997</v>
      </c>
      <c r="T13" s="7">
        <v>486096.364</v>
      </c>
      <c r="U13" s="7">
        <v>496597.21399999998</v>
      </c>
      <c r="V13" s="7">
        <v>504064.43</v>
      </c>
      <c r="W13" s="7">
        <v>516517.614</v>
      </c>
      <c r="X13" s="7">
        <v>525035.39599999995</v>
      </c>
      <c r="Y13" s="7">
        <v>549751.91578322998</v>
      </c>
      <c r="Z13" s="7">
        <v>561048.51057314</v>
      </c>
      <c r="AA13" s="7">
        <f>VLOOKUP("*Московская*",[1]итого!$1:$1048576,COLUMN(B14),0)</f>
        <v>549752</v>
      </c>
      <c r="AB13" s="7">
        <f>VLOOKUP("*Московская*",[1]итого!$1:$1048576,COLUMN(C14),0)</f>
        <v>561049</v>
      </c>
      <c r="AC13" s="7">
        <f>VLOOKUP("*Московская*",[1]итого!$1:$1048576,COLUMN(D14),0)</f>
        <v>569729</v>
      </c>
      <c r="AD13" s="7">
        <f>VLOOKUP("*Московская*",[1]итого!$1:$1048576,COLUMN(E14),0)</f>
        <v>581451</v>
      </c>
      <c r="AE13" s="7">
        <f>VLOOKUP("*Московская*",[1]итого!$1:$1048576,COLUMN(F14),0)</f>
        <v>589785</v>
      </c>
      <c r="AF13" s="7">
        <f>VLOOKUP("*Московская*",[1]итого!$1:$1048576,COLUMN(G14),0)</f>
        <v>597945</v>
      </c>
      <c r="AG13" s="7">
        <f>VLOOKUP("*Московская*",[1]итого!$1:$1048576,COLUMN(H14),0)</f>
        <v>601381</v>
      </c>
      <c r="AH13" s="7">
        <f>VLOOKUP("*Московская*",[1]итого!$1:$1048576,COLUMN(I14),0)</f>
        <v>616317</v>
      </c>
      <c r="AI13" s="7">
        <f>VLOOKUP("*Московская*",[1]итого!$1:$1048576,COLUMN(J14),0)</f>
        <v>626369</v>
      </c>
      <c r="AJ13" s="7">
        <f>VLOOKUP("*Московская*",[1]итого!$1:$1048576,COLUMN(K14),0)</f>
        <v>634635</v>
      </c>
      <c r="AK13" s="7">
        <f>VLOOKUP("*Московская*",[1]итого!$1:$1048576,COLUMN(L14),0)</f>
        <v>649733</v>
      </c>
      <c r="AL13" s="7">
        <f>VLOOKUP("*Московская*",[1]итого!$1:$1048576,COLUMN(M14),0)</f>
        <v>660767</v>
      </c>
      <c r="AM13" s="7">
        <f>VLOOKUP("*Московская*",[1]итого!$1:$1048576,COLUMN(N14),0)</f>
        <v>669015</v>
      </c>
      <c r="AN13" s="7">
        <f>VLOOKUP("*Московская*",[1]итого!$1:$1048576,COLUMN(O14),0)</f>
        <v>684044</v>
      </c>
      <c r="AO13" s="7">
        <f>VLOOKUP("*Московская*",[1]итого!$1:$1048576,COLUMN(P14),0)</f>
        <v>698096</v>
      </c>
      <c r="AP13" s="7">
        <f>VLOOKUP("*Московская*",[1]итого!$1:$1048576,COLUMN(Q14),0)</f>
        <v>701784</v>
      </c>
      <c r="AQ13" s="7">
        <f>VLOOKUP("*Московская*",[1]итого!$1:$1048576,COLUMN(R14),0)</f>
        <v>706363</v>
      </c>
      <c r="AR13" s="7">
        <f>VLOOKUP("*Московская*",[1]итого!$1:$1048576,COLUMN(S14),0)</f>
        <v>714171</v>
      </c>
      <c r="AS13" s="7">
        <f>VLOOKUP("*Московская*",[1]итого!$1:$1048576,COLUMN(T14),0)</f>
        <v>729910</v>
      </c>
      <c r="AT13" s="7">
        <f>VLOOKUP("*Московская*",[1]итого!$1:$1048576,COLUMN(U14),0)</f>
        <v>746209</v>
      </c>
      <c r="AU13" s="7">
        <f>VLOOKUP("*Московская*",[1]итого!$1:$1048576,COLUMN(V14),0)</f>
        <v>768434</v>
      </c>
      <c r="AV13" s="7">
        <f>VLOOKUP("*Московская*",[1]итого!$1:$1048576,COLUMN(W14),0)</f>
        <v>791291</v>
      </c>
      <c r="AW13" s="7">
        <f>VLOOKUP("*Московская*",[1]итого!$1:$1048576,COLUMN(X14),0)</f>
        <v>799182</v>
      </c>
      <c r="AX13" s="7">
        <f>VLOOKUP("*Московская*",[1]итого!$1:$1048576,COLUMN(Y14),0)</f>
        <v>810133</v>
      </c>
      <c r="AY13" s="7">
        <f>VLOOKUP("*Московская*",[1]итого!$1:$1048576,COLUMN(Z14),0)</f>
        <v>818599</v>
      </c>
      <c r="AZ13" s="7">
        <f>VLOOKUP("*Московская*",[1]итого!$1:$1048576,COLUMN(AA14),0)</f>
        <v>836036</v>
      </c>
      <c r="BA13" s="7">
        <f>VLOOKUP("*Московская*",[1]итого!$1:$1048576,COLUMN(AB14),0)</f>
        <v>854712</v>
      </c>
      <c r="BB13" s="7">
        <f>VLOOKUP("*Московская*",[1]итого!$1:$1048576,COLUMN(AC14),0)</f>
        <v>877118</v>
      </c>
      <c r="BC13" s="7">
        <f>VLOOKUP("*Московская*",[1]итого!$1:$1048576,COLUMN(AD14),0)</f>
        <v>894965</v>
      </c>
      <c r="BD13" s="7">
        <f>VLOOKUP("*Московская*",[1]итого!$1:$1048576,COLUMN(AE14),0)</f>
        <v>917128</v>
      </c>
      <c r="BE13" s="7">
        <f>VLOOKUP("*Московская*",[1]итого!$1:$1048576,COLUMN(AF14),0)</f>
        <v>934001</v>
      </c>
      <c r="BF13" s="7">
        <f>VLOOKUP("*Московская*",[1]итого!$1:$1048576,COLUMN(AG14),0)</f>
        <v>950984</v>
      </c>
      <c r="BG13" s="7">
        <f>VLOOKUP("*Московская*",[1]итого!$1:$1048576,COLUMN(AH14),0)</f>
        <v>971534</v>
      </c>
      <c r="BH13" s="7">
        <f>VLOOKUP("*Московская*",[1]итого!$1:$1048576,COLUMN(AI14),0)</f>
        <v>993877</v>
      </c>
      <c r="BI13" s="7">
        <f>VLOOKUP("*Московская*",[1]итого!$1:$1048576,COLUMN(AJ14),0)</f>
        <v>1000809</v>
      </c>
      <c r="BJ13" s="7">
        <f>VLOOKUP("*Московская*",[1]итого!$1:$1048576,COLUMN(AK14),0)</f>
        <v>1028602</v>
      </c>
      <c r="BK13" s="7">
        <f>VLOOKUP("*Московская*",[1]итого!$1:$1048576,COLUMN(AL14),0)</f>
        <v>1043246</v>
      </c>
      <c r="BL13" s="7">
        <f>VLOOKUP("*Московская*",[1]итого!$1:$1048576,COLUMN(AM14),0)</f>
        <v>1068581</v>
      </c>
      <c r="BM13" s="7">
        <f>VLOOKUP("*Московская*",[1]итого!$1:$1048576,COLUMN(AN14),0)</f>
        <v>1085654</v>
      </c>
      <c r="BN13" s="7">
        <f>VLOOKUP("*Московская*",[1]итого!$1:$1048576,COLUMN(AO14),0)</f>
        <v>1085286</v>
      </c>
      <c r="BO13" s="7">
        <f>VLOOKUP("*Московская*",[1]итого!$1:$1048576,COLUMN(AP14),0)</f>
        <v>1088232</v>
      </c>
      <c r="BP13" s="7">
        <f>VLOOKUP("*Московская*",[1]итого!$1:$1048576,COLUMN(AQ14),0)</f>
        <v>1099756</v>
      </c>
      <c r="BQ13" s="7">
        <f>VLOOKUP("*Московская*",[1]итого!$1:$1048576,COLUMN(AR14),0)</f>
        <v>1117530</v>
      </c>
      <c r="BR13" s="7">
        <f>VLOOKUP("*Московская*",[1]итого!$1:$1048576,COLUMN(AS14),0)</f>
        <v>1131202</v>
      </c>
      <c r="BS13" s="7">
        <f>VLOOKUP("*Московская*",[1]итого!$1:$1048576,COLUMN(AT14),0)</f>
        <v>1157003</v>
      </c>
      <c r="BT13" s="7">
        <f>VLOOKUP("*Московская*",[1]итого!$1:$1048576,COLUMN(AU14),0)</f>
        <v>1172728</v>
      </c>
      <c r="BU13" s="7">
        <f>VLOOKUP("*Московская*",[1]итого!$1:$1048576,COLUMN(AV14),0)</f>
        <v>1188805</v>
      </c>
      <c r="BV13" s="7">
        <f>VLOOKUP("*Московская*",[1]итого!$1:$1048576,COLUMN(AW14),0)</f>
        <v>1214289</v>
      </c>
      <c r="BW13" s="7">
        <f>VLOOKUP("*Московская*",[1]итого!$1:$1048576,COLUMN(AX14),0)</f>
        <v>1219557</v>
      </c>
      <c r="BX13" s="7">
        <f>VLOOKUP("*Московская*",[1]итого!$1:$1048576,COLUMN(AY14),0)</f>
        <v>1238685</v>
      </c>
      <c r="BY13" s="7">
        <f>VLOOKUP("*Московская*",[1]итого!$1:$1048576,COLUMN(AZ14),0)</f>
        <v>1261444</v>
      </c>
      <c r="BZ13" s="7">
        <f>VLOOKUP("*Московская*",[1]итого!$1:$1048576,COLUMN(BA14),0)</f>
        <v>1285578</v>
      </c>
      <c r="CA13" s="7">
        <f>VLOOKUP("*Московская*",[1]итого!$1:$1048576,COLUMN(BB14),0)</f>
        <v>1310540</v>
      </c>
      <c r="CB13" s="7">
        <f>VLOOKUP("*Московская*",[1]итого!$1:$1048576,COLUMN(BC14),0)</f>
        <v>1335867</v>
      </c>
      <c r="CC13" s="7">
        <f>VLOOKUP("*Московская*",[1]итого!$1:$1048576,COLUMN(BD14),0)</f>
        <v>1347673</v>
      </c>
      <c r="CD13" s="7">
        <f>VLOOKUP("*Московская*",[1]итого!$1:$1048576,COLUMN(BE14),0)</f>
        <v>1387794</v>
      </c>
      <c r="CE13" s="7">
        <f>VLOOKUP("*Московская*",[1]итого!$1:$1048576,COLUMN(BF14),0)</f>
        <v>1434660</v>
      </c>
      <c r="CF13" s="7">
        <f>VLOOKUP("*Московская*",[1]итого!$1:$1048576,COLUMN(BG14),0)</f>
        <v>1466184</v>
      </c>
      <c r="CG13" s="7">
        <f>VLOOKUP("*Московская*",[1]итого!$1:$1048576,COLUMN(BH14),0)</f>
        <v>1485824</v>
      </c>
      <c r="CH13" s="7">
        <f>VLOOKUP("*Московская*",[1]итого!$1:$1048576,COLUMN(BI14),0)</f>
        <v>1503514</v>
      </c>
      <c r="CI13" s="7">
        <f>VLOOKUP("*Московская*",[1]итого!$1:$1048576,COLUMN(BJ14),0)</f>
        <v>1510233</v>
      </c>
      <c r="CJ13" s="7">
        <f>VLOOKUP("*Московская*",[1]итого!$1:$1048576,COLUMN(BK14),0)</f>
        <v>1516691</v>
      </c>
      <c r="CK13" s="7">
        <f>VLOOKUP("*Московская*",[1]итого!$1:$1048576,COLUMN(BL14),0)</f>
        <v>1533714</v>
      </c>
      <c r="CL13" s="7">
        <f>VLOOKUP("*Московская*",[1]итого!$1:$1048576,COLUMN(BM14),0)</f>
        <v>1541911</v>
      </c>
      <c r="CM13" s="7">
        <f>VLOOKUP("*Московская*",[1]итого!$1:$1048576,COLUMN(BN14),0)</f>
        <v>1551527</v>
      </c>
      <c r="CN13" s="7">
        <f>VLOOKUP("*Московская*",[1]итого!$1:$1048576,COLUMN(BO14),0)</f>
        <v>1585102</v>
      </c>
      <c r="CO13" s="7">
        <f>VLOOKUP("*Московская*",[1]итого!$1:$1048576,COLUMN(BP14),0)</f>
        <v>1577457</v>
      </c>
      <c r="CP13" s="7">
        <f>VLOOKUP("*Московская*",[1]итого!$1:$1048576,COLUMN(BQ14),0)</f>
        <v>1580998</v>
      </c>
      <c r="CQ13" s="7">
        <f>VLOOKUP("*Московская*",[1]итого!$1:$1048576,COLUMN(BR14),0)</f>
        <v>1566599</v>
      </c>
      <c r="CR13" s="7">
        <f>VLOOKUP("*Московская*",[1]итого!$1:$1048576,COLUMN(BS14),0)</f>
        <v>1531199</v>
      </c>
      <c r="CS13" s="7">
        <f>VLOOKUP("*Московская*",[1]итого!$1:$1048576,COLUMN(BT14),0)</f>
        <v>1564918</v>
      </c>
      <c r="CT13" s="7">
        <f>VLOOKUP("*Московская*",[1]итого!$1:$1048576,COLUMN(BU14),0)</f>
        <v>1568571</v>
      </c>
      <c r="CU13" s="7">
        <f>VLOOKUP("*Московская*",[1]итого!$1:$1048576,COLUMN(BV14),0)</f>
        <v>1637855</v>
      </c>
      <c r="CV13" s="7">
        <f>VLOOKUP("*Московская*",[1]итого!$1:$1048576,COLUMN(BW14),0)</f>
        <v>1644977</v>
      </c>
      <c r="CW13" s="7">
        <f>VLOOKUP("*Московская*",[1]итого!$1:$1048576,COLUMN(BX14),0)</f>
        <v>1652900</v>
      </c>
      <c r="CX13" s="7">
        <f>VLOOKUP("*Московская*",[1]итого!$1:$1048576,COLUMN(BY14),0)</f>
        <v>1663291</v>
      </c>
      <c r="CY13" s="7">
        <f>VLOOKUP("*Московская*",[1]итого!$1:$1048576,COLUMN(BZ14),0)</f>
        <v>1674434</v>
      </c>
      <c r="CZ13" s="7">
        <f>VLOOKUP("*Московская*",[1]итого!$1:$1048576,COLUMN(CA14),0)</f>
        <v>1679317</v>
      </c>
      <c r="DA13" s="7">
        <f>VLOOKUP("*Московская*",[1]итого!$1:$1048576,COLUMN(CB14),0)</f>
        <v>1672257</v>
      </c>
      <c r="DB13" s="7">
        <f>VLOOKUP("*Московская*",[1]итого!$1:$1048576,COLUMN(CC14),0)</f>
        <v>1688589</v>
      </c>
      <c r="DC13" s="7">
        <f>VLOOKUP("*Московская*",[1]итого!$1:$1048576,COLUMN(CD14),0)</f>
        <v>1705227</v>
      </c>
      <c r="DD13" s="7">
        <f>VLOOKUP("*Московская*",[1]итого!$1:$1048576,COLUMN(CE14),0)</f>
        <v>1728158</v>
      </c>
      <c r="DE13" s="7">
        <f>VLOOKUP("*Московская*",[1]итого!$1:$1048576,COLUMN(CF14),0)</f>
        <v>1746476</v>
      </c>
      <c r="DF13" s="7">
        <f>VLOOKUP("*Московская*",[1]итого!$1:$1048576,COLUMN(CG14),0)</f>
        <v>1771930</v>
      </c>
    </row>
    <row r="14" spans="1:110" x14ac:dyDescent="0.25">
      <c r="A14" s="8" t="s">
        <v>12</v>
      </c>
      <c r="B14" s="7">
        <v>17195.45</v>
      </c>
      <c r="C14" s="7">
        <v>17516.84</v>
      </c>
      <c r="D14" s="7">
        <v>17789.758000000002</v>
      </c>
      <c r="E14" s="7">
        <v>17611.665000000001</v>
      </c>
      <c r="F14" s="7">
        <v>17903.534</v>
      </c>
      <c r="G14" s="7">
        <v>18175.735000000001</v>
      </c>
      <c r="H14" s="7">
        <v>18530.434000000001</v>
      </c>
      <c r="I14" s="7">
        <v>18979.263999999999</v>
      </c>
      <c r="J14" s="7">
        <v>19356.009999999998</v>
      </c>
      <c r="K14" s="7">
        <v>19981.531999999999</v>
      </c>
      <c r="L14" s="7">
        <v>20642.712</v>
      </c>
      <c r="M14" s="7">
        <v>20803.96</v>
      </c>
      <c r="N14" s="7">
        <v>21199.279999999999</v>
      </c>
      <c r="O14" s="7">
        <v>21760.159</v>
      </c>
      <c r="P14" s="7">
        <v>22235.526000000002</v>
      </c>
      <c r="Q14" s="7">
        <v>22704.984</v>
      </c>
      <c r="R14" s="7">
        <v>23166.405999999999</v>
      </c>
      <c r="S14" s="7">
        <v>23659.605</v>
      </c>
      <c r="T14" s="7">
        <v>24159.84</v>
      </c>
      <c r="U14" s="7">
        <v>24813.656999999999</v>
      </c>
      <c r="V14" s="7">
        <v>25258.262999999999</v>
      </c>
      <c r="W14" s="7">
        <v>26045.042000000001</v>
      </c>
      <c r="X14" s="7">
        <v>26172.128000000001</v>
      </c>
      <c r="Y14" s="7">
        <v>27030.507070780001</v>
      </c>
      <c r="Z14" s="7">
        <v>27603.41666291</v>
      </c>
      <c r="AA14" s="7">
        <f>VLOOKUP("*Орловская*",[1]итого!$1:$1048576,COLUMN(B15),0)</f>
        <v>27031</v>
      </c>
      <c r="AB14" s="7">
        <f>VLOOKUP("*Орловская*",[1]итого!$1:$1048576,COLUMN(C15),0)</f>
        <v>27603</v>
      </c>
      <c r="AC14" s="7">
        <f>VLOOKUP("*Орловская*",[1]итого!$1:$1048576,COLUMN(D15),0)</f>
        <v>27941</v>
      </c>
      <c r="AD14" s="7">
        <f>VLOOKUP("*Орловская*",[1]итого!$1:$1048576,COLUMN(E15),0)</f>
        <v>28440</v>
      </c>
      <c r="AE14" s="7">
        <f>VLOOKUP("*Орловская*",[1]итого!$1:$1048576,COLUMN(F15),0)</f>
        <v>28682</v>
      </c>
      <c r="AF14" s="7">
        <f>VLOOKUP("*Орловская*",[1]итого!$1:$1048576,COLUMN(G15),0)</f>
        <v>29006</v>
      </c>
      <c r="AG14" s="7">
        <f>VLOOKUP("*Орловская*",[1]итого!$1:$1048576,COLUMN(H15),0)</f>
        <v>29078</v>
      </c>
      <c r="AH14" s="7">
        <f>VLOOKUP("*Орловская*",[1]итого!$1:$1048576,COLUMN(I15),0)</f>
        <v>29422</v>
      </c>
      <c r="AI14" s="7">
        <f>VLOOKUP("*Орловская*",[1]итого!$1:$1048576,COLUMN(J15),0)</f>
        <v>29785</v>
      </c>
      <c r="AJ14" s="7">
        <f>VLOOKUP("*Орловская*",[1]итого!$1:$1048576,COLUMN(K15),0)</f>
        <v>29986</v>
      </c>
      <c r="AK14" s="7">
        <f>VLOOKUP("*Орловская*",[1]итого!$1:$1048576,COLUMN(L15),0)</f>
        <v>30319</v>
      </c>
      <c r="AL14" s="7">
        <f>VLOOKUP("*Орловская*",[1]итого!$1:$1048576,COLUMN(M15),0)</f>
        <v>30522</v>
      </c>
      <c r="AM14" s="7">
        <f>VLOOKUP("*Орловская*",[1]итого!$1:$1048576,COLUMN(N15),0)</f>
        <v>30656</v>
      </c>
      <c r="AN14" s="7">
        <f>VLOOKUP("*Орловская*",[1]итого!$1:$1048576,COLUMN(O15),0)</f>
        <v>30998</v>
      </c>
      <c r="AO14" s="7">
        <f>VLOOKUP("*Орловская*",[1]итого!$1:$1048576,COLUMN(P15),0)</f>
        <v>31378</v>
      </c>
      <c r="AP14" s="7">
        <f>VLOOKUP("*Орловская*",[1]итого!$1:$1048576,COLUMN(Q15),0)</f>
        <v>31645</v>
      </c>
      <c r="AQ14" s="7">
        <f>VLOOKUP("*Орловская*",[1]итого!$1:$1048576,COLUMN(R15),0)</f>
        <v>32007</v>
      </c>
      <c r="AR14" s="7">
        <f>VLOOKUP("*Орловская*",[1]итого!$1:$1048576,COLUMN(S15),0)</f>
        <v>32361</v>
      </c>
      <c r="AS14" s="7">
        <f>VLOOKUP("*Орловская*",[1]итого!$1:$1048576,COLUMN(T15),0)</f>
        <v>33160</v>
      </c>
      <c r="AT14" s="7">
        <f>VLOOKUP("*Орловская*",[1]итого!$1:$1048576,COLUMN(U15),0)</f>
        <v>33842</v>
      </c>
      <c r="AU14" s="7">
        <f>VLOOKUP("*Орловская*",[1]итого!$1:$1048576,COLUMN(V15),0)</f>
        <v>34904</v>
      </c>
      <c r="AV14" s="7">
        <f>VLOOKUP("*Орловская*",[1]итого!$1:$1048576,COLUMN(W15),0)</f>
        <v>35954</v>
      </c>
      <c r="AW14" s="7">
        <f>VLOOKUP("*Орловская*",[1]итого!$1:$1048576,COLUMN(X15),0)</f>
        <v>36116</v>
      </c>
      <c r="AX14" s="7">
        <f>VLOOKUP("*Орловская*",[1]итого!$1:$1048576,COLUMN(Y15),0)</f>
        <v>36916</v>
      </c>
      <c r="AY14" s="7">
        <f>VLOOKUP("*Орловская*",[1]итого!$1:$1048576,COLUMN(Z15),0)</f>
        <v>37289</v>
      </c>
      <c r="AZ14" s="7">
        <f>VLOOKUP("*Орловская*",[1]итого!$1:$1048576,COLUMN(AA15),0)</f>
        <v>37896</v>
      </c>
      <c r="BA14" s="7">
        <f>VLOOKUP("*Орловская*",[1]итого!$1:$1048576,COLUMN(AB15),0)</f>
        <v>38547</v>
      </c>
      <c r="BB14" s="7">
        <f>VLOOKUP("*Орловская*",[1]итого!$1:$1048576,COLUMN(AC15),0)</f>
        <v>39658</v>
      </c>
      <c r="BC14" s="7">
        <f>VLOOKUP("*Орловская*",[1]итого!$1:$1048576,COLUMN(AD15),0)</f>
        <v>40132</v>
      </c>
      <c r="BD14" s="7">
        <f>VLOOKUP("*Орловская*",[1]итого!$1:$1048576,COLUMN(AE15),0)</f>
        <v>41179</v>
      </c>
      <c r="BE14" s="7">
        <f>VLOOKUP("*Орловская*",[1]итого!$1:$1048576,COLUMN(AF15),0)</f>
        <v>41773</v>
      </c>
      <c r="BF14" s="7">
        <f>VLOOKUP("*Орловская*",[1]итого!$1:$1048576,COLUMN(AG15),0)</f>
        <v>42436</v>
      </c>
      <c r="BG14" s="7">
        <f>VLOOKUP("*Орловская*",[1]итого!$1:$1048576,COLUMN(AH15),0)</f>
        <v>43316</v>
      </c>
      <c r="BH14" s="7">
        <f>VLOOKUP("*Орловская*",[1]итого!$1:$1048576,COLUMN(AI15),0)</f>
        <v>44104</v>
      </c>
      <c r="BI14" s="7">
        <f>VLOOKUP("*Орловская*",[1]итого!$1:$1048576,COLUMN(AJ15),0)</f>
        <v>44296</v>
      </c>
      <c r="BJ14" s="7">
        <f>VLOOKUP("*Орловская*",[1]итого!$1:$1048576,COLUMN(AK15),0)</f>
        <v>45425</v>
      </c>
      <c r="BK14" s="7">
        <f>VLOOKUP("*Орловская*",[1]итого!$1:$1048576,COLUMN(AL15),0)</f>
        <v>45674</v>
      </c>
      <c r="BL14" s="7">
        <f>VLOOKUP("*Орловская*",[1]итого!$1:$1048576,COLUMN(AM15),0)</f>
        <v>46650</v>
      </c>
      <c r="BM14" s="7">
        <f>VLOOKUP("*Орловская*",[1]итого!$1:$1048576,COLUMN(AN15),0)</f>
        <v>47505</v>
      </c>
      <c r="BN14" s="7">
        <f>VLOOKUP("*Орловская*",[1]итого!$1:$1048576,COLUMN(AO15),0)</f>
        <v>47120</v>
      </c>
      <c r="BO14" s="7">
        <f>VLOOKUP("*Орловская*",[1]итого!$1:$1048576,COLUMN(AP15),0)</f>
        <v>46903</v>
      </c>
      <c r="BP14" s="7">
        <f>VLOOKUP("*Орловская*",[1]итого!$1:$1048576,COLUMN(AQ15),0)</f>
        <v>46962</v>
      </c>
      <c r="BQ14" s="7">
        <f>VLOOKUP("*Орловская*",[1]итого!$1:$1048576,COLUMN(AR15),0)</f>
        <v>47218</v>
      </c>
      <c r="BR14" s="7">
        <f>VLOOKUP("*Орловская*",[1]итого!$1:$1048576,COLUMN(AS15),0)</f>
        <v>47131</v>
      </c>
      <c r="BS14" s="7">
        <f>VLOOKUP("*Орловская*",[1]итого!$1:$1048576,COLUMN(AT15),0)</f>
        <v>47880</v>
      </c>
      <c r="BT14" s="7">
        <f>VLOOKUP("*Орловская*",[1]итого!$1:$1048576,COLUMN(AU15),0)</f>
        <v>48586</v>
      </c>
      <c r="BU14" s="7">
        <f>VLOOKUP("*Орловская*",[1]итого!$1:$1048576,COLUMN(AV15),0)</f>
        <v>49297</v>
      </c>
      <c r="BV14" s="7">
        <f>VLOOKUP("*Орловская*",[1]итого!$1:$1048576,COLUMN(AW15),0)</f>
        <v>50266</v>
      </c>
      <c r="BW14" s="7">
        <f>VLOOKUP("*Орловская*",[1]итого!$1:$1048576,COLUMN(AX15),0)</f>
        <v>50439</v>
      </c>
      <c r="BX14" s="7">
        <f>VLOOKUP("*Орловская*",[1]итого!$1:$1048576,COLUMN(AY15),0)</f>
        <v>51208</v>
      </c>
      <c r="BY14" s="7">
        <f>VLOOKUP("*Орловская*",[1]итого!$1:$1048576,COLUMN(AZ15),0)</f>
        <v>52163</v>
      </c>
      <c r="BZ14" s="7">
        <f>VLOOKUP("*Орловская*",[1]итого!$1:$1048576,COLUMN(BA15),0)</f>
        <v>53225</v>
      </c>
      <c r="CA14" s="7">
        <f>VLOOKUP("*Орловская*",[1]итого!$1:$1048576,COLUMN(BB15),0)</f>
        <v>54208</v>
      </c>
      <c r="CB14" s="7">
        <f>VLOOKUP("*Орловская*",[1]итого!$1:$1048576,COLUMN(BC15),0)</f>
        <v>55498</v>
      </c>
      <c r="CC14" s="7">
        <f>VLOOKUP("*Орловская*",[1]итого!$1:$1048576,COLUMN(BD15),0)</f>
        <v>55533</v>
      </c>
      <c r="CD14" s="7">
        <f>VLOOKUP("*Орловская*",[1]итого!$1:$1048576,COLUMN(BE15),0)</f>
        <v>57536</v>
      </c>
      <c r="CE14" s="7">
        <f>VLOOKUP("*Орловская*",[1]итого!$1:$1048576,COLUMN(BF15),0)</f>
        <v>59970</v>
      </c>
      <c r="CF14" s="7">
        <f>VLOOKUP("*Орловская*",[1]итого!$1:$1048576,COLUMN(BG15),0)</f>
        <v>61661</v>
      </c>
      <c r="CG14" s="7">
        <f>VLOOKUP("*Орловская*",[1]итого!$1:$1048576,COLUMN(BH15),0)</f>
        <v>62393</v>
      </c>
      <c r="CH14" s="7">
        <f>VLOOKUP("*Орловская*",[1]итого!$1:$1048576,COLUMN(BI15),0)</f>
        <v>63067</v>
      </c>
      <c r="CI14" s="7">
        <f>VLOOKUP("*Орловская*",[1]итого!$1:$1048576,COLUMN(BJ15),0)</f>
        <v>63469</v>
      </c>
      <c r="CJ14" s="7">
        <f>VLOOKUP("*Орловская*",[1]итого!$1:$1048576,COLUMN(BK15),0)</f>
        <v>63415</v>
      </c>
      <c r="CK14" s="7">
        <f>VLOOKUP("*Орловская*",[1]итого!$1:$1048576,COLUMN(BL15),0)</f>
        <v>63947</v>
      </c>
      <c r="CL14" s="7">
        <f>VLOOKUP("*Орловская*",[1]итого!$1:$1048576,COLUMN(BM15),0)</f>
        <v>64672</v>
      </c>
      <c r="CM14" s="7">
        <f>VLOOKUP("*Орловская*",[1]итого!$1:$1048576,COLUMN(BN15),0)</f>
        <v>65241</v>
      </c>
      <c r="CN14" s="7">
        <f>VLOOKUP("*Орловская*",[1]итого!$1:$1048576,COLUMN(BO15),0)</f>
        <v>67052</v>
      </c>
      <c r="CO14" s="7">
        <f>VLOOKUP("*Орловская*",[1]итого!$1:$1048576,COLUMN(BP15),0)</f>
        <v>66265</v>
      </c>
      <c r="CP14" s="7">
        <f>VLOOKUP("*Орловская*",[1]итого!$1:$1048576,COLUMN(BQ15),0)</f>
        <v>66455</v>
      </c>
      <c r="CQ14" s="7">
        <f>VLOOKUP("*Орловская*",[1]итого!$1:$1048576,COLUMN(BR15),0)</f>
        <v>66216</v>
      </c>
      <c r="CR14" s="7">
        <f>VLOOKUP("*Орловская*",[1]итого!$1:$1048576,COLUMN(BS15),0)</f>
        <v>66724</v>
      </c>
      <c r="CS14" s="7">
        <f>VLOOKUP("*Орловская*",[1]итого!$1:$1048576,COLUMN(BT15),0)</f>
        <v>65179</v>
      </c>
      <c r="CT14" s="7">
        <f>VLOOKUP("*Орловская*",[1]итого!$1:$1048576,COLUMN(BU15),0)</f>
        <v>65338</v>
      </c>
      <c r="CU14" s="7">
        <f>VLOOKUP("*Орловская*",[1]итого!$1:$1048576,COLUMN(BV15),0)</f>
        <v>64151</v>
      </c>
      <c r="CV14" s="7">
        <f>VLOOKUP("*Орловская*",[1]итого!$1:$1048576,COLUMN(BW15),0)</f>
        <v>64281</v>
      </c>
      <c r="CW14" s="7">
        <f>VLOOKUP("*Орловская*",[1]итого!$1:$1048576,COLUMN(BX15),0)</f>
        <v>64566</v>
      </c>
      <c r="CX14" s="7">
        <f>VLOOKUP("*Орловская*",[1]итого!$1:$1048576,COLUMN(BY15),0)</f>
        <v>64918</v>
      </c>
      <c r="CY14" s="7">
        <f>VLOOKUP("*Орловская*",[1]итого!$1:$1048576,COLUMN(BZ15),0)</f>
        <v>65267</v>
      </c>
      <c r="CZ14" s="7">
        <f>VLOOKUP("*Орловская*",[1]итого!$1:$1048576,COLUMN(CA15),0)</f>
        <v>65393</v>
      </c>
      <c r="DA14" s="7">
        <f>VLOOKUP("*Орловская*",[1]итого!$1:$1048576,COLUMN(CB15),0)</f>
        <v>64537</v>
      </c>
      <c r="DB14" s="7">
        <f>VLOOKUP("*Орловская*",[1]итого!$1:$1048576,COLUMN(CC15),0)</f>
        <v>64987</v>
      </c>
      <c r="DC14" s="7">
        <f>VLOOKUP("*Орловская*",[1]итого!$1:$1048576,COLUMN(CD15),0)</f>
        <v>65650</v>
      </c>
      <c r="DD14" s="7">
        <f>VLOOKUP("*Орловская*",[1]итого!$1:$1048576,COLUMN(CE15),0)</f>
        <v>66343</v>
      </c>
      <c r="DE14" s="7">
        <f>VLOOKUP("*Орловская*",[1]итого!$1:$1048576,COLUMN(CF15),0)</f>
        <v>67284</v>
      </c>
      <c r="DF14" s="7">
        <f>VLOOKUP("*Орловская*",[1]итого!$1:$1048576,COLUMN(CG15),0)</f>
        <v>68073</v>
      </c>
    </row>
    <row r="15" spans="1:110" x14ac:dyDescent="0.25">
      <c r="A15" s="8" t="s">
        <v>13</v>
      </c>
      <c r="B15" s="7">
        <v>32130.435000000001</v>
      </c>
      <c r="C15" s="7">
        <v>32435.423999999999</v>
      </c>
      <c r="D15" s="7">
        <v>32926.178</v>
      </c>
      <c r="E15" s="7">
        <v>32496.753000000001</v>
      </c>
      <c r="F15" s="7">
        <v>32939.650999999998</v>
      </c>
      <c r="G15" s="7">
        <v>33579.891000000003</v>
      </c>
      <c r="H15" s="7">
        <v>34280.985000000001</v>
      </c>
      <c r="I15" s="7">
        <v>34973.46</v>
      </c>
      <c r="J15" s="7">
        <v>35508.122000000003</v>
      </c>
      <c r="K15" s="7">
        <v>36522.758999999998</v>
      </c>
      <c r="L15" s="7">
        <v>37601.345000000001</v>
      </c>
      <c r="M15" s="7">
        <v>37908.510999999999</v>
      </c>
      <c r="N15" s="7">
        <v>38682.991000000002</v>
      </c>
      <c r="O15" s="7">
        <v>39705.597000000002</v>
      </c>
      <c r="P15" s="7">
        <v>40619.326999999997</v>
      </c>
      <c r="Q15" s="7">
        <v>41369.298000000003</v>
      </c>
      <c r="R15" s="7">
        <v>42187.548000000003</v>
      </c>
      <c r="S15" s="7">
        <v>43111.77</v>
      </c>
      <c r="T15" s="7">
        <v>44055.771000000001</v>
      </c>
      <c r="U15" s="7">
        <v>44965.214999999997</v>
      </c>
      <c r="V15" s="7">
        <v>45433.430999999997</v>
      </c>
      <c r="W15" s="7">
        <v>46474.58</v>
      </c>
      <c r="X15" s="7">
        <v>46753.88</v>
      </c>
      <c r="Y15" s="7">
        <v>48212.315759010002</v>
      </c>
      <c r="Z15" s="7">
        <v>49067.994627680004</v>
      </c>
      <c r="AA15" s="7">
        <f>VLOOKUP("*Рязанская*",[1]итого!$1:$1048576,COLUMN(B16),0)</f>
        <v>48212</v>
      </c>
      <c r="AB15" s="7">
        <f>VLOOKUP("*Рязанская*",[1]итого!$1:$1048576,COLUMN(C16),0)</f>
        <v>49068</v>
      </c>
      <c r="AC15" s="7">
        <f>VLOOKUP("*Рязанская*",[1]итого!$1:$1048576,COLUMN(D16),0)</f>
        <v>49926</v>
      </c>
      <c r="AD15" s="7">
        <f>VLOOKUP("*Рязанская*",[1]итого!$1:$1048576,COLUMN(E16),0)</f>
        <v>50656</v>
      </c>
      <c r="AE15" s="7">
        <f>VLOOKUP("*Рязанская*",[1]итого!$1:$1048576,COLUMN(F16),0)</f>
        <v>51321</v>
      </c>
      <c r="AF15" s="7">
        <f>VLOOKUP("*Рязанская*",[1]итого!$1:$1048576,COLUMN(G16),0)</f>
        <v>51728</v>
      </c>
      <c r="AG15" s="7">
        <f>VLOOKUP("*Рязанская*",[1]итого!$1:$1048576,COLUMN(H16),0)</f>
        <v>51512</v>
      </c>
      <c r="AH15" s="7">
        <f>VLOOKUP("*Рязанская*",[1]итого!$1:$1048576,COLUMN(I16),0)</f>
        <v>52063</v>
      </c>
      <c r="AI15" s="7">
        <f>VLOOKUP("*Рязанская*",[1]итого!$1:$1048576,COLUMN(J16),0)</f>
        <v>52891</v>
      </c>
      <c r="AJ15" s="7">
        <f>VLOOKUP("*Рязанская*",[1]итого!$1:$1048576,COLUMN(K16),0)</f>
        <v>52996</v>
      </c>
      <c r="AK15" s="7">
        <f>VLOOKUP("*Рязанская*",[1]итого!$1:$1048576,COLUMN(L16),0)</f>
        <v>53928</v>
      </c>
      <c r="AL15" s="7">
        <f>VLOOKUP("*Рязанская*",[1]итого!$1:$1048576,COLUMN(M16),0)</f>
        <v>54382</v>
      </c>
      <c r="AM15" s="7">
        <f>VLOOKUP("*Рязанская*",[1]итого!$1:$1048576,COLUMN(N16),0)</f>
        <v>54665</v>
      </c>
      <c r="AN15" s="7">
        <f>VLOOKUP("*Рязанская*",[1]итого!$1:$1048576,COLUMN(O16),0)</f>
        <v>55424</v>
      </c>
      <c r="AO15" s="7">
        <f>VLOOKUP("*Рязанская*",[1]итого!$1:$1048576,COLUMN(P16),0)</f>
        <v>56206</v>
      </c>
      <c r="AP15" s="7">
        <f>VLOOKUP("*Рязанская*",[1]итого!$1:$1048576,COLUMN(Q16),0)</f>
        <v>56729</v>
      </c>
      <c r="AQ15" s="7">
        <f>VLOOKUP("*Рязанская*",[1]итого!$1:$1048576,COLUMN(R16),0)</f>
        <v>57185</v>
      </c>
      <c r="AR15" s="7">
        <f>VLOOKUP("*Рязанская*",[1]итого!$1:$1048576,COLUMN(S16),0)</f>
        <v>57715</v>
      </c>
      <c r="AS15" s="7">
        <f>VLOOKUP("*Рязанская*",[1]итого!$1:$1048576,COLUMN(T16),0)</f>
        <v>59028</v>
      </c>
      <c r="AT15" s="7">
        <f>VLOOKUP("*Рязанская*",[1]итого!$1:$1048576,COLUMN(U16),0)</f>
        <v>60612</v>
      </c>
      <c r="AU15" s="7">
        <f>VLOOKUP("*Рязанская*",[1]итого!$1:$1048576,COLUMN(V16),0)</f>
        <v>62075</v>
      </c>
      <c r="AV15" s="7">
        <f>VLOOKUP("*Рязанская*",[1]итого!$1:$1048576,COLUMN(W16),0)</f>
        <v>64050</v>
      </c>
      <c r="AW15" s="7">
        <f>VLOOKUP("*Рязанская*",[1]итого!$1:$1048576,COLUMN(X16),0)</f>
        <v>64208</v>
      </c>
      <c r="AX15" s="7">
        <f>VLOOKUP("*Рязанская*",[1]итого!$1:$1048576,COLUMN(Y16),0)</f>
        <v>65257</v>
      </c>
      <c r="AY15" s="7">
        <f>VLOOKUP("*Рязанская*",[1]итого!$1:$1048576,COLUMN(Z16),0)</f>
        <v>65595</v>
      </c>
      <c r="AZ15" s="7">
        <f>VLOOKUP("*Рязанская*",[1]итого!$1:$1048576,COLUMN(AA16),0)</f>
        <v>66553</v>
      </c>
      <c r="BA15" s="7">
        <f>VLOOKUP("*Рязанская*",[1]итого!$1:$1048576,COLUMN(AB16),0)</f>
        <v>67632</v>
      </c>
      <c r="BB15" s="7">
        <f>VLOOKUP("*Рязанская*",[1]итого!$1:$1048576,COLUMN(AC16),0)</f>
        <v>69091</v>
      </c>
      <c r="BC15" s="7">
        <f>VLOOKUP("*Рязанская*",[1]итого!$1:$1048576,COLUMN(AD16),0)</f>
        <v>70027</v>
      </c>
      <c r="BD15" s="7">
        <f>VLOOKUP("*Рязанская*",[1]итого!$1:$1048576,COLUMN(AE16),0)</f>
        <v>71895</v>
      </c>
      <c r="BE15" s="7">
        <f>VLOOKUP("*Рязанская*",[1]итого!$1:$1048576,COLUMN(AF16),0)</f>
        <v>73034</v>
      </c>
      <c r="BF15" s="7">
        <f>VLOOKUP("*Рязанская*",[1]итого!$1:$1048576,COLUMN(AG16),0)</f>
        <v>73906</v>
      </c>
      <c r="BG15" s="7">
        <f>VLOOKUP("*Рязанская*",[1]итого!$1:$1048576,COLUMN(AH16),0)</f>
        <v>75129</v>
      </c>
      <c r="BH15" s="7">
        <f>VLOOKUP("*Рязанская*",[1]итого!$1:$1048576,COLUMN(AI16),0)</f>
        <v>76619</v>
      </c>
      <c r="BI15" s="7">
        <f>VLOOKUP("*Рязанская*",[1]итого!$1:$1048576,COLUMN(AJ16),0)</f>
        <v>76395</v>
      </c>
      <c r="BJ15" s="7">
        <f>VLOOKUP("*Рязанская*",[1]итого!$1:$1048576,COLUMN(AK16),0)</f>
        <v>78568</v>
      </c>
      <c r="BK15" s="7">
        <f>VLOOKUP("*Рязанская*",[1]итого!$1:$1048576,COLUMN(AL16),0)</f>
        <v>79250</v>
      </c>
      <c r="BL15" s="7">
        <f>VLOOKUP("*Рязанская*",[1]итого!$1:$1048576,COLUMN(AM16),0)</f>
        <v>80838</v>
      </c>
      <c r="BM15" s="7">
        <f>VLOOKUP("*Рязанская*",[1]итого!$1:$1048576,COLUMN(AN16),0)</f>
        <v>82412</v>
      </c>
      <c r="BN15" s="7">
        <f>VLOOKUP("*Рязанская*",[1]итого!$1:$1048576,COLUMN(AO16),0)</f>
        <v>81899</v>
      </c>
      <c r="BO15" s="7">
        <f>VLOOKUP("*Рязанская*",[1]итого!$1:$1048576,COLUMN(AP16),0)</f>
        <v>81521</v>
      </c>
      <c r="BP15" s="7">
        <f>VLOOKUP("*Рязанская*",[1]итого!$1:$1048576,COLUMN(AQ16),0)</f>
        <v>81439</v>
      </c>
      <c r="BQ15" s="7">
        <f>VLOOKUP("*Рязанская*",[1]итого!$1:$1048576,COLUMN(AR16),0)</f>
        <v>82132</v>
      </c>
      <c r="BR15" s="7">
        <f>VLOOKUP("*Рязанская*",[1]итого!$1:$1048576,COLUMN(AS16),0)</f>
        <v>82479</v>
      </c>
      <c r="BS15" s="7">
        <f>VLOOKUP("*Рязанская*",[1]итого!$1:$1048576,COLUMN(AT16),0)</f>
        <v>84260</v>
      </c>
      <c r="BT15" s="7">
        <f>VLOOKUP("*Рязанская*",[1]итого!$1:$1048576,COLUMN(AU16),0)</f>
        <v>85487</v>
      </c>
      <c r="BU15" s="7">
        <f>VLOOKUP("*Рязанская*",[1]итого!$1:$1048576,COLUMN(AV16),0)</f>
        <v>86418</v>
      </c>
      <c r="BV15" s="7">
        <f>VLOOKUP("*Рязанская*",[1]итого!$1:$1048576,COLUMN(AW16),0)</f>
        <v>89522</v>
      </c>
      <c r="BW15" s="7">
        <f>VLOOKUP("*Рязанская*",[1]итого!$1:$1048576,COLUMN(AX16),0)</f>
        <v>90226</v>
      </c>
      <c r="BX15" s="7">
        <f>VLOOKUP("*Рязанская*",[1]итого!$1:$1048576,COLUMN(AY16),0)</f>
        <v>91768</v>
      </c>
      <c r="BY15" s="7">
        <f>VLOOKUP("*Рязанская*",[1]итого!$1:$1048576,COLUMN(AZ16),0)</f>
        <v>93665</v>
      </c>
      <c r="BZ15" s="7">
        <f>VLOOKUP("*Рязанская*",[1]итого!$1:$1048576,COLUMN(BA16),0)</f>
        <v>95414</v>
      </c>
      <c r="CA15" s="7">
        <f>VLOOKUP("*Рязанская*",[1]итого!$1:$1048576,COLUMN(BB16),0)</f>
        <v>97266</v>
      </c>
      <c r="CB15" s="7">
        <f>VLOOKUP("*Рязанская*",[1]итого!$1:$1048576,COLUMN(BC16),0)</f>
        <v>99803</v>
      </c>
      <c r="CC15" s="7">
        <f>VLOOKUP("*Рязанская*",[1]итого!$1:$1048576,COLUMN(BD16),0)</f>
        <v>100962</v>
      </c>
      <c r="CD15" s="7">
        <f>VLOOKUP("*Рязанская*",[1]итого!$1:$1048576,COLUMN(BE16),0)</f>
        <v>104444</v>
      </c>
      <c r="CE15" s="7">
        <f>VLOOKUP("*Рязанская*",[1]итого!$1:$1048576,COLUMN(BF16),0)</f>
        <v>108908</v>
      </c>
      <c r="CF15" s="7">
        <f>VLOOKUP("*Рязанская*",[1]итого!$1:$1048576,COLUMN(BG16),0)</f>
        <v>111905</v>
      </c>
      <c r="CG15" s="7">
        <f>VLOOKUP("*Рязанская*",[1]итого!$1:$1048576,COLUMN(BH16),0)</f>
        <v>114197</v>
      </c>
      <c r="CH15" s="7">
        <f>VLOOKUP("*Рязанская*",[1]итого!$1:$1048576,COLUMN(BI16),0)</f>
        <v>116790</v>
      </c>
      <c r="CI15" s="7">
        <f>VLOOKUP("*Рязанская*",[1]итого!$1:$1048576,COLUMN(BJ16),0)</f>
        <v>117567</v>
      </c>
      <c r="CJ15" s="7">
        <f>VLOOKUP("*Рязанская*",[1]итого!$1:$1048576,COLUMN(BK16),0)</f>
        <v>118222</v>
      </c>
      <c r="CK15" s="7">
        <f>VLOOKUP("*Рязанская*",[1]итого!$1:$1048576,COLUMN(BL16),0)</f>
        <v>119184</v>
      </c>
      <c r="CL15" s="7">
        <f>VLOOKUP("*Рязанская*",[1]итого!$1:$1048576,COLUMN(BM16),0)</f>
        <v>120523</v>
      </c>
      <c r="CM15" s="7">
        <f>VLOOKUP("*Рязанская*",[1]итого!$1:$1048576,COLUMN(BN16),0)</f>
        <v>121898</v>
      </c>
      <c r="CN15" s="7">
        <f>VLOOKUP("*Рязанская*",[1]итого!$1:$1048576,COLUMN(BO16),0)</f>
        <v>126678</v>
      </c>
      <c r="CO15" s="7">
        <f>VLOOKUP("*Рязанская*",[1]итого!$1:$1048576,COLUMN(BP16),0)</f>
        <v>126143</v>
      </c>
      <c r="CP15" s="7">
        <f>VLOOKUP("*Рязанская*",[1]итого!$1:$1048576,COLUMN(BQ16),0)</f>
        <v>126323</v>
      </c>
      <c r="CQ15" s="7">
        <f>VLOOKUP("*Рязанская*",[1]итого!$1:$1048576,COLUMN(BR16),0)</f>
        <v>126012</v>
      </c>
      <c r="CR15" s="7">
        <f>VLOOKUP("*Рязанская*",[1]итого!$1:$1048576,COLUMN(BS16),0)</f>
        <v>126302</v>
      </c>
      <c r="CS15" s="7">
        <f>VLOOKUP("*Рязанская*",[1]итого!$1:$1048576,COLUMN(BT16),0)</f>
        <v>125433</v>
      </c>
      <c r="CT15" s="7">
        <f>VLOOKUP("*Рязанская*",[1]итого!$1:$1048576,COLUMN(BU16),0)</f>
        <v>125888</v>
      </c>
      <c r="CU15" s="7">
        <f>VLOOKUP("*Рязанская*",[1]итого!$1:$1048576,COLUMN(BV16),0)</f>
        <v>123424</v>
      </c>
      <c r="CV15" s="7">
        <f>VLOOKUP("*Рязанская*",[1]итого!$1:$1048576,COLUMN(BW16),0)</f>
        <v>123681</v>
      </c>
      <c r="CW15" s="7">
        <f>VLOOKUP("*Рязанская*",[1]итого!$1:$1048576,COLUMN(BX16),0)</f>
        <v>124064</v>
      </c>
      <c r="CX15" s="7">
        <f>VLOOKUP("*Рязанская*",[1]итого!$1:$1048576,COLUMN(BY16),0)</f>
        <v>124708</v>
      </c>
      <c r="CY15" s="7">
        <f>VLOOKUP("*Рязанская*",[1]итого!$1:$1048576,COLUMN(BZ16),0)</f>
        <v>125481</v>
      </c>
      <c r="CZ15" s="7">
        <f>VLOOKUP("*Рязанская*",[1]итого!$1:$1048576,COLUMN(CA16),0)</f>
        <v>126154</v>
      </c>
      <c r="DA15" s="7">
        <f>VLOOKUP("*Рязанская*",[1]итого!$1:$1048576,COLUMN(CB16),0)</f>
        <v>125164</v>
      </c>
      <c r="DB15" s="7">
        <f>VLOOKUP("*Рязанская*",[1]итого!$1:$1048576,COLUMN(CC16),0)</f>
        <v>126909</v>
      </c>
      <c r="DC15" s="7">
        <f>VLOOKUP("*Рязанская*",[1]итого!$1:$1048576,COLUMN(CD16),0)</f>
        <v>128112</v>
      </c>
      <c r="DD15" s="7">
        <f>VLOOKUP("*Рязанская*",[1]итого!$1:$1048576,COLUMN(CE16),0)</f>
        <v>129917</v>
      </c>
      <c r="DE15" s="7">
        <f>VLOOKUP("*Рязанская*",[1]итого!$1:$1048576,COLUMN(CF16),0)</f>
        <v>132081</v>
      </c>
      <c r="DF15" s="7">
        <f>VLOOKUP("*Рязанская*",[1]итого!$1:$1048576,COLUMN(CG16),0)</f>
        <v>134850</v>
      </c>
    </row>
    <row r="16" spans="1:110" x14ac:dyDescent="0.25">
      <c r="A16" s="8" t="s">
        <v>14</v>
      </c>
      <c r="B16" s="7">
        <v>26947.955999999998</v>
      </c>
      <c r="C16" s="7">
        <v>27199.275000000001</v>
      </c>
      <c r="D16" s="7">
        <v>27521.173999999999</v>
      </c>
      <c r="E16" s="7">
        <v>27395.473000000002</v>
      </c>
      <c r="F16" s="7">
        <v>27703.359</v>
      </c>
      <c r="G16" s="7">
        <v>28018.965</v>
      </c>
      <c r="H16" s="7">
        <v>28436.079000000002</v>
      </c>
      <c r="I16" s="7">
        <v>28793.984</v>
      </c>
      <c r="J16" s="7">
        <v>29110.595000000001</v>
      </c>
      <c r="K16" s="7">
        <v>29748.946</v>
      </c>
      <c r="L16" s="7">
        <v>30318.595000000001</v>
      </c>
      <c r="M16" s="7">
        <v>30398.241999999998</v>
      </c>
      <c r="N16" s="7">
        <v>30925.937999999998</v>
      </c>
      <c r="O16" s="7">
        <v>31497.462</v>
      </c>
      <c r="P16" s="7">
        <v>31953.268</v>
      </c>
      <c r="Q16" s="7">
        <v>32406.569</v>
      </c>
      <c r="R16" s="7">
        <v>32818.180999999997</v>
      </c>
      <c r="S16" s="7">
        <v>33310.917000000001</v>
      </c>
      <c r="T16" s="7">
        <v>33866.156000000003</v>
      </c>
      <c r="U16" s="7">
        <v>34452.656000000003</v>
      </c>
      <c r="V16" s="7">
        <v>34844.529000000002</v>
      </c>
      <c r="W16" s="7">
        <v>35685.040000000001</v>
      </c>
      <c r="X16" s="7">
        <v>35920.944000000003</v>
      </c>
      <c r="Y16" s="7">
        <v>36653.865350870001</v>
      </c>
      <c r="Z16" s="7">
        <v>37107.825249540001</v>
      </c>
      <c r="AA16" s="7">
        <f>VLOOKUP("*Смоленская*",[1]итого!$1:$1048576,COLUMN(B17),0)</f>
        <v>36654</v>
      </c>
      <c r="AB16" s="7">
        <f>VLOOKUP("*Смоленская*",[1]итого!$1:$1048576,COLUMN(C17),0)</f>
        <v>37108</v>
      </c>
      <c r="AC16" s="7">
        <f>VLOOKUP("*Смоленская*",[1]итого!$1:$1048576,COLUMN(D17),0)</f>
        <v>37715</v>
      </c>
      <c r="AD16" s="7">
        <f>VLOOKUP("*Смоленская*",[1]итого!$1:$1048576,COLUMN(E17),0)</f>
        <v>38229</v>
      </c>
      <c r="AE16" s="7">
        <f>VLOOKUP("*Смоленская*",[1]итого!$1:$1048576,COLUMN(F17),0)</f>
        <v>38575</v>
      </c>
      <c r="AF16" s="7">
        <f>VLOOKUP("*Смоленская*",[1]итого!$1:$1048576,COLUMN(G17),0)</f>
        <v>38724</v>
      </c>
      <c r="AG16" s="7">
        <f>VLOOKUP("*Смоленская*",[1]итого!$1:$1048576,COLUMN(H17),0)</f>
        <v>38844</v>
      </c>
      <c r="AH16" s="7">
        <f>VLOOKUP("*Смоленская*",[1]итого!$1:$1048576,COLUMN(I17),0)</f>
        <v>39119</v>
      </c>
      <c r="AI16" s="7">
        <f>VLOOKUP("*Смоленская*",[1]итого!$1:$1048576,COLUMN(J17),0)</f>
        <v>39577</v>
      </c>
      <c r="AJ16" s="7">
        <f>VLOOKUP("*Смоленская*",[1]итого!$1:$1048576,COLUMN(K17),0)</f>
        <v>39671</v>
      </c>
      <c r="AK16" s="7">
        <f>VLOOKUP("*Смоленская*",[1]итого!$1:$1048576,COLUMN(L17),0)</f>
        <v>40043</v>
      </c>
      <c r="AL16" s="7">
        <f>VLOOKUP("*Смоленская*",[1]итого!$1:$1048576,COLUMN(M17),0)</f>
        <v>40300</v>
      </c>
      <c r="AM16" s="7">
        <f>VLOOKUP("*Смоленская*",[1]итого!$1:$1048576,COLUMN(N17),0)</f>
        <v>40297</v>
      </c>
      <c r="AN16" s="7">
        <f>VLOOKUP("*Смоленская*",[1]итого!$1:$1048576,COLUMN(O17),0)</f>
        <v>40705</v>
      </c>
      <c r="AO16" s="7">
        <f>VLOOKUP("*Смоленская*",[1]итого!$1:$1048576,COLUMN(P17),0)</f>
        <v>41141</v>
      </c>
      <c r="AP16" s="7">
        <f>VLOOKUP("*Смоленская*",[1]итого!$1:$1048576,COLUMN(Q17),0)</f>
        <v>41326</v>
      </c>
      <c r="AQ16" s="7">
        <f>VLOOKUP("*Смоленская*",[1]итого!$1:$1048576,COLUMN(R17),0)</f>
        <v>41552</v>
      </c>
      <c r="AR16" s="7">
        <f>VLOOKUP("*Смоленская*",[1]итого!$1:$1048576,COLUMN(S17),0)</f>
        <v>41991</v>
      </c>
      <c r="AS16" s="7">
        <f>VLOOKUP("*Смоленская*",[1]итого!$1:$1048576,COLUMN(T17),0)</f>
        <v>42590</v>
      </c>
      <c r="AT16" s="7">
        <f>VLOOKUP("*Смоленская*",[1]итого!$1:$1048576,COLUMN(U17),0)</f>
        <v>43469</v>
      </c>
      <c r="AU16" s="7">
        <f>VLOOKUP("*Смоленская*",[1]итого!$1:$1048576,COLUMN(V17),0)</f>
        <v>44693</v>
      </c>
      <c r="AV16" s="7">
        <f>VLOOKUP("*Смоленская*",[1]итого!$1:$1048576,COLUMN(W17),0)</f>
        <v>45860</v>
      </c>
      <c r="AW16" s="7">
        <f>VLOOKUP("*Смоленская*",[1]итого!$1:$1048576,COLUMN(X17),0)</f>
        <v>46086</v>
      </c>
      <c r="AX16" s="7">
        <f>VLOOKUP("*Смоленская*",[1]итого!$1:$1048576,COLUMN(Y17),0)</f>
        <v>46686</v>
      </c>
      <c r="AY16" s="7">
        <f>VLOOKUP("*Смоленская*",[1]итого!$1:$1048576,COLUMN(Z17),0)</f>
        <v>46861</v>
      </c>
      <c r="AZ16" s="7">
        <f>VLOOKUP("*Смоленская*",[1]итого!$1:$1048576,COLUMN(AA17),0)</f>
        <v>47570</v>
      </c>
      <c r="BA16" s="7">
        <f>VLOOKUP("*Смоленская*",[1]итого!$1:$1048576,COLUMN(AB17),0)</f>
        <v>48428</v>
      </c>
      <c r="BB16" s="7">
        <f>VLOOKUP("*Смоленская*",[1]итого!$1:$1048576,COLUMN(AC17),0)</f>
        <v>49440</v>
      </c>
      <c r="BC16" s="7">
        <f>VLOOKUP("*Смоленская*",[1]итого!$1:$1048576,COLUMN(AD17),0)</f>
        <v>50160</v>
      </c>
      <c r="BD16" s="7">
        <f>VLOOKUP("*Смоленская*",[1]итого!$1:$1048576,COLUMN(AE17),0)</f>
        <v>51375</v>
      </c>
      <c r="BE16" s="7">
        <f>VLOOKUP("*Смоленская*",[1]итого!$1:$1048576,COLUMN(AF17),0)</f>
        <v>52058</v>
      </c>
      <c r="BF16" s="7">
        <f>VLOOKUP("*Смоленская*",[1]итого!$1:$1048576,COLUMN(AG17),0)</f>
        <v>52779</v>
      </c>
      <c r="BG16" s="7">
        <f>VLOOKUP("*Смоленская*",[1]итого!$1:$1048576,COLUMN(AH17),0)</f>
        <v>53542</v>
      </c>
      <c r="BH16" s="7">
        <f>VLOOKUP("*Смоленская*",[1]итого!$1:$1048576,COLUMN(AI17),0)</f>
        <v>54440</v>
      </c>
      <c r="BI16" s="7">
        <f>VLOOKUP("*Смоленская*",[1]итого!$1:$1048576,COLUMN(AJ17),0)</f>
        <v>54749</v>
      </c>
      <c r="BJ16" s="7">
        <f>VLOOKUP("*Смоленская*",[1]итого!$1:$1048576,COLUMN(AK17),0)</f>
        <v>56033</v>
      </c>
      <c r="BK16" s="7">
        <f>VLOOKUP("*Смоленская*",[1]итого!$1:$1048576,COLUMN(AL17),0)</f>
        <v>56290</v>
      </c>
      <c r="BL16" s="7">
        <f>VLOOKUP("*Смоленская*",[1]итого!$1:$1048576,COLUMN(AM17),0)</f>
        <v>57192</v>
      </c>
      <c r="BM16" s="7">
        <f>VLOOKUP("*Смоленская*",[1]итого!$1:$1048576,COLUMN(AN17),0)</f>
        <v>58193</v>
      </c>
      <c r="BN16" s="7">
        <f>VLOOKUP("*Смоленская*",[1]итого!$1:$1048576,COLUMN(AO17),0)</f>
        <v>57807</v>
      </c>
      <c r="BO16" s="7">
        <f>VLOOKUP("*Смоленская*",[1]итого!$1:$1048576,COLUMN(AP17),0)</f>
        <v>57496</v>
      </c>
      <c r="BP16" s="7">
        <f>VLOOKUP("*Смоленская*",[1]итого!$1:$1048576,COLUMN(AQ17),0)</f>
        <v>57487</v>
      </c>
      <c r="BQ16" s="7">
        <f>VLOOKUP("*Смоленская*",[1]итого!$1:$1048576,COLUMN(AR17),0)</f>
        <v>57908</v>
      </c>
      <c r="BR16" s="7">
        <f>VLOOKUP("*Смоленская*",[1]итого!$1:$1048576,COLUMN(AS17),0)</f>
        <v>57969</v>
      </c>
      <c r="BS16" s="7">
        <f>VLOOKUP("*Смоленская*",[1]итого!$1:$1048576,COLUMN(AT17),0)</f>
        <v>59101</v>
      </c>
      <c r="BT16" s="7">
        <f>VLOOKUP("*Смоленская*",[1]итого!$1:$1048576,COLUMN(AU17),0)</f>
        <v>59844</v>
      </c>
      <c r="BU16" s="7">
        <f>VLOOKUP("*Смоленская*",[1]итого!$1:$1048576,COLUMN(AV17),0)</f>
        <v>60717</v>
      </c>
      <c r="BV16" s="7">
        <f>VLOOKUP("*Смоленская*",[1]итого!$1:$1048576,COLUMN(AW17),0)</f>
        <v>62059</v>
      </c>
      <c r="BW16" s="7">
        <f>VLOOKUP("*Смоленская*",[1]итого!$1:$1048576,COLUMN(AX17),0)</f>
        <v>62243</v>
      </c>
      <c r="BX16" s="7">
        <f>VLOOKUP("*Смоленская*",[1]итого!$1:$1048576,COLUMN(AY17),0)</f>
        <v>63089</v>
      </c>
      <c r="BY16" s="7">
        <f>VLOOKUP("*Смоленская*",[1]итого!$1:$1048576,COLUMN(AZ17),0)</f>
        <v>64177</v>
      </c>
      <c r="BZ16" s="7">
        <f>VLOOKUP("*Смоленская*",[1]итого!$1:$1048576,COLUMN(BA17),0)</f>
        <v>65340</v>
      </c>
      <c r="CA16" s="7">
        <f>VLOOKUP("*Смоленская*",[1]итого!$1:$1048576,COLUMN(BB17),0)</f>
        <v>66228</v>
      </c>
      <c r="CB16" s="7">
        <f>VLOOKUP("*Смоленская*",[1]итого!$1:$1048576,COLUMN(BC17),0)</f>
        <v>67493</v>
      </c>
      <c r="CC16" s="7">
        <f>VLOOKUP("*Смоленская*",[1]итого!$1:$1048576,COLUMN(BD17),0)</f>
        <v>68634</v>
      </c>
      <c r="CD16" s="7">
        <f>VLOOKUP("*Смоленская*",[1]итого!$1:$1048576,COLUMN(BE17),0)</f>
        <v>70948</v>
      </c>
      <c r="CE16" s="7">
        <f>VLOOKUP("*Смоленская*",[1]итого!$1:$1048576,COLUMN(BF17),0)</f>
        <v>73530</v>
      </c>
      <c r="CF16" s="7">
        <f>VLOOKUP("*Смоленская*",[1]итого!$1:$1048576,COLUMN(BG17),0)</f>
        <v>75174</v>
      </c>
      <c r="CG16" s="7">
        <f>VLOOKUP("*Смоленская*",[1]итого!$1:$1048576,COLUMN(BH17),0)</f>
        <v>76242</v>
      </c>
      <c r="CH16" s="7">
        <f>VLOOKUP("*Смоленская*",[1]итого!$1:$1048576,COLUMN(BI17),0)</f>
        <v>77389</v>
      </c>
      <c r="CI16" s="7">
        <f>VLOOKUP("*Смоленская*",[1]итого!$1:$1048576,COLUMN(BJ17),0)</f>
        <v>77872</v>
      </c>
      <c r="CJ16" s="7">
        <f>VLOOKUP("*Смоленская*",[1]итого!$1:$1048576,COLUMN(BK17),0)</f>
        <v>78154</v>
      </c>
      <c r="CK16" s="7">
        <f>VLOOKUP("*Смоленская*",[1]итого!$1:$1048576,COLUMN(BL17),0)</f>
        <v>78661</v>
      </c>
      <c r="CL16" s="7">
        <f>VLOOKUP("*Смоленская*",[1]итого!$1:$1048576,COLUMN(BM17),0)</f>
        <v>79364</v>
      </c>
      <c r="CM16" s="7">
        <f>VLOOKUP("*Смоленская*",[1]итого!$1:$1048576,COLUMN(BN17),0)</f>
        <v>80196</v>
      </c>
      <c r="CN16" s="7">
        <f>VLOOKUP("*Смоленская*",[1]итого!$1:$1048576,COLUMN(BO17),0)</f>
        <v>82091</v>
      </c>
      <c r="CO16" s="7">
        <f>VLOOKUP("*Смоленская*",[1]итого!$1:$1048576,COLUMN(BP17),0)</f>
        <v>81345</v>
      </c>
      <c r="CP16" s="7">
        <f>VLOOKUP("*Смоленская*",[1]итого!$1:$1048576,COLUMN(BQ17),0)</f>
        <v>81190</v>
      </c>
      <c r="CQ16" s="7">
        <f>VLOOKUP("*Смоленская*",[1]итого!$1:$1048576,COLUMN(BR17),0)</f>
        <v>81060</v>
      </c>
      <c r="CR16" s="7">
        <f>VLOOKUP("*Смоленская*",[1]итого!$1:$1048576,COLUMN(BS17),0)</f>
        <v>81416</v>
      </c>
      <c r="CS16" s="7">
        <f>VLOOKUP("*Смоленская*",[1]итого!$1:$1048576,COLUMN(BT17),0)</f>
        <v>79517</v>
      </c>
      <c r="CT16" s="7">
        <f>VLOOKUP("*Смоленская*",[1]итого!$1:$1048576,COLUMN(BU17),0)</f>
        <v>79471</v>
      </c>
      <c r="CU16" s="7">
        <f>VLOOKUP("*Смоленская*",[1]итого!$1:$1048576,COLUMN(BV17),0)</f>
        <v>75906</v>
      </c>
      <c r="CV16" s="7">
        <f>VLOOKUP("*Смоленская*",[1]итого!$1:$1048576,COLUMN(BW17),0)</f>
        <v>76339</v>
      </c>
      <c r="CW16" s="7">
        <f>VLOOKUP("*Смоленская*",[1]итого!$1:$1048576,COLUMN(BX17),0)</f>
        <v>76674</v>
      </c>
      <c r="CX16" s="7">
        <f>VLOOKUP("*Смоленская*",[1]итого!$1:$1048576,COLUMN(BY17),0)</f>
        <v>76740</v>
      </c>
      <c r="CY16" s="7">
        <f>VLOOKUP("*Смоленская*",[1]итого!$1:$1048576,COLUMN(BZ17),0)</f>
        <v>77121</v>
      </c>
      <c r="CZ16" s="7">
        <f>VLOOKUP("*Смоленская*",[1]итого!$1:$1048576,COLUMN(CA17),0)</f>
        <v>77162</v>
      </c>
      <c r="DA16" s="7">
        <f>VLOOKUP("*Смоленская*",[1]итого!$1:$1048576,COLUMN(CB17),0)</f>
        <v>76193</v>
      </c>
      <c r="DB16" s="7">
        <f>VLOOKUP("*Смоленская*",[1]итого!$1:$1048576,COLUMN(CC17),0)</f>
        <v>77131</v>
      </c>
      <c r="DC16" s="7">
        <f>VLOOKUP("*Смоленская*",[1]итого!$1:$1048576,COLUMN(CD17),0)</f>
        <v>77606</v>
      </c>
      <c r="DD16" s="7">
        <f>VLOOKUP("*Смоленская*",[1]итого!$1:$1048576,COLUMN(CE17),0)</f>
        <v>78462</v>
      </c>
      <c r="DE16" s="7">
        <f>VLOOKUP("*Смоленская*",[1]итого!$1:$1048576,COLUMN(CF17),0)</f>
        <v>79147</v>
      </c>
      <c r="DF16" s="7">
        <f>VLOOKUP("*Смоленская*",[1]итого!$1:$1048576,COLUMN(CG17),0)</f>
        <v>80219</v>
      </c>
    </row>
    <row r="17" spans="1:110" x14ac:dyDescent="0.25">
      <c r="A17" s="8" t="s">
        <v>15</v>
      </c>
      <c r="B17" s="7">
        <v>20688.282999999999</v>
      </c>
      <c r="C17" s="7">
        <v>20930.504000000001</v>
      </c>
      <c r="D17" s="7">
        <v>21179.424999999999</v>
      </c>
      <c r="E17" s="7">
        <v>21046.044999999998</v>
      </c>
      <c r="F17" s="7">
        <v>21306.206999999999</v>
      </c>
      <c r="G17" s="7">
        <v>21602.391</v>
      </c>
      <c r="H17" s="7">
        <v>21954.573</v>
      </c>
      <c r="I17" s="7">
        <v>22474.839</v>
      </c>
      <c r="J17" s="7">
        <v>22884.564999999999</v>
      </c>
      <c r="K17" s="7">
        <v>23549.754000000001</v>
      </c>
      <c r="L17" s="7">
        <v>24131.919000000002</v>
      </c>
      <c r="M17" s="7">
        <v>24406.361000000001</v>
      </c>
      <c r="N17" s="7">
        <v>24925.553</v>
      </c>
      <c r="O17" s="7">
        <v>25457.881000000001</v>
      </c>
      <c r="P17" s="7">
        <v>26089.857</v>
      </c>
      <c r="Q17" s="7">
        <v>26675.196</v>
      </c>
      <c r="R17" s="7">
        <v>27356.965</v>
      </c>
      <c r="S17" s="7">
        <v>28034.838</v>
      </c>
      <c r="T17" s="7">
        <v>28705.29</v>
      </c>
      <c r="U17" s="7">
        <v>29353.100999999999</v>
      </c>
      <c r="V17" s="7">
        <v>29780.281999999999</v>
      </c>
      <c r="W17" s="7">
        <v>30724.602999999999</v>
      </c>
      <c r="X17" s="7">
        <v>31020.923999999999</v>
      </c>
      <c r="Y17" s="7">
        <v>31603.909843699999</v>
      </c>
      <c r="Z17" s="7">
        <v>32113.79958065</v>
      </c>
      <c r="AA17" s="7">
        <f>VLOOKUP("*Тамбовская*",[1]итого!$1:$1048576,COLUMN(B18),0)</f>
        <v>31604</v>
      </c>
      <c r="AB17" s="7">
        <f>VLOOKUP("*Тамбовская*",[1]итого!$1:$1048576,COLUMN(C18),0)</f>
        <v>32114</v>
      </c>
      <c r="AC17" s="7">
        <f>VLOOKUP("*Тамбовская*",[1]итого!$1:$1048576,COLUMN(D18),0)</f>
        <v>32693</v>
      </c>
      <c r="AD17" s="7">
        <f>VLOOKUP("*Тамбовская*",[1]итого!$1:$1048576,COLUMN(E18),0)</f>
        <v>33204</v>
      </c>
      <c r="AE17" s="7">
        <f>VLOOKUP("*Тамбовская*",[1]итого!$1:$1048576,COLUMN(F18),0)</f>
        <v>33536</v>
      </c>
      <c r="AF17" s="7">
        <f>VLOOKUP("*Тамбовская*",[1]итого!$1:$1048576,COLUMN(G18),0)</f>
        <v>33924</v>
      </c>
      <c r="AG17" s="7">
        <f>VLOOKUP("*Тамбовская*",[1]итого!$1:$1048576,COLUMN(H18),0)</f>
        <v>34008</v>
      </c>
      <c r="AH17" s="7">
        <f>VLOOKUP("*Тамбовская*",[1]итого!$1:$1048576,COLUMN(I18),0)</f>
        <v>34361</v>
      </c>
      <c r="AI17" s="7">
        <f>VLOOKUP("*Тамбовская*",[1]итого!$1:$1048576,COLUMN(J18),0)</f>
        <v>34722</v>
      </c>
      <c r="AJ17" s="7">
        <f>VLOOKUP("*Тамбовская*",[1]итого!$1:$1048576,COLUMN(K18),0)</f>
        <v>34656</v>
      </c>
      <c r="AK17" s="7">
        <f>VLOOKUP("*Тамбовская*",[1]итого!$1:$1048576,COLUMN(L18),0)</f>
        <v>35124</v>
      </c>
      <c r="AL17" s="7">
        <f>VLOOKUP("*Тамбовская*",[1]итого!$1:$1048576,COLUMN(M18),0)</f>
        <v>35214</v>
      </c>
      <c r="AM17" s="7">
        <f>VLOOKUP("*Тамбовская*",[1]итого!$1:$1048576,COLUMN(N18),0)</f>
        <v>35365</v>
      </c>
      <c r="AN17" s="7">
        <f>VLOOKUP("*Тамбовская*",[1]итого!$1:$1048576,COLUMN(O18),0)</f>
        <v>35644</v>
      </c>
      <c r="AO17" s="7">
        <f>VLOOKUP("*Тамбовская*",[1]итого!$1:$1048576,COLUMN(P18),0)</f>
        <v>36193</v>
      </c>
      <c r="AP17" s="7">
        <f>VLOOKUP("*Тамбовская*",[1]итого!$1:$1048576,COLUMN(Q18),0)</f>
        <v>36510</v>
      </c>
      <c r="AQ17" s="7">
        <f>VLOOKUP("*Тамбовская*",[1]итого!$1:$1048576,COLUMN(R18),0)</f>
        <v>36769</v>
      </c>
      <c r="AR17" s="7">
        <f>VLOOKUP("*Тамбовская*",[1]итого!$1:$1048576,COLUMN(S18),0)</f>
        <v>37174</v>
      </c>
      <c r="AS17" s="7">
        <f>VLOOKUP("*Тамбовская*",[1]итого!$1:$1048576,COLUMN(T18),0)</f>
        <v>38009</v>
      </c>
      <c r="AT17" s="7">
        <f>VLOOKUP("*Тамбовская*",[1]итого!$1:$1048576,COLUMN(U18),0)</f>
        <v>38926</v>
      </c>
      <c r="AU17" s="7">
        <f>VLOOKUP("*Тамбовская*",[1]итого!$1:$1048576,COLUMN(V18),0)</f>
        <v>40128</v>
      </c>
      <c r="AV17" s="7">
        <f>VLOOKUP("*Тамбовская*",[1]итого!$1:$1048576,COLUMN(W18),0)</f>
        <v>41304</v>
      </c>
      <c r="AW17" s="7">
        <f>VLOOKUP("*Тамбовская*",[1]итого!$1:$1048576,COLUMN(X18),0)</f>
        <v>41387</v>
      </c>
      <c r="AX17" s="7">
        <f>VLOOKUP("*Тамбовская*",[1]итого!$1:$1048576,COLUMN(Y18),0)</f>
        <v>41942</v>
      </c>
      <c r="AY17" s="7">
        <f>VLOOKUP("*Тамбовская*",[1]итого!$1:$1048576,COLUMN(Z18),0)</f>
        <v>42254</v>
      </c>
      <c r="AZ17" s="7">
        <f>VLOOKUP("*Тамбовская*",[1]итого!$1:$1048576,COLUMN(AA18),0)</f>
        <v>42933</v>
      </c>
      <c r="BA17" s="7">
        <f>VLOOKUP("*Тамбовская*",[1]итого!$1:$1048576,COLUMN(AB18),0)</f>
        <v>43816</v>
      </c>
      <c r="BB17" s="7">
        <f>VLOOKUP("*Тамбовская*",[1]итого!$1:$1048576,COLUMN(AC18),0)</f>
        <v>44909</v>
      </c>
      <c r="BC17" s="7">
        <f>VLOOKUP("*Тамбовская*",[1]итого!$1:$1048576,COLUMN(AD18),0)</f>
        <v>45611</v>
      </c>
      <c r="BD17" s="7">
        <f>VLOOKUP("*Тамбовская*",[1]итого!$1:$1048576,COLUMN(AE18),0)</f>
        <v>46496</v>
      </c>
      <c r="BE17" s="7">
        <f>VLOOKUP("*Тамбовская*",[1]итого!$1:$1048576,COLUMN(AF18),0)</f>
        <v>47247</v>
      </c>
      <c r="BF17" s="7">
        <f>VLOOKUP("*Тамбовская*",[1]итого!$1:$1048576,COLUMN(AG18),0)</f>
        <v>47965</v>
      </c>
      <c r="BG17" s="7">
        <f>VLOOKUP("*Тамбовская*",[1]итого!$1:$1048576,COLUMN(AH18),0)</f>
        <v>48728</v>
      </c>
      <c r="BH17" s="7">
        <f>VLOOKUP("*Тамбовская*",[1]итого!$1:$1048576,COLUMN(AI18),0)</f>
        <v>49750</v>
      </c>
      <c r="BI17" s="7">
        <f>VLOOKUP("*Тамбовская*",[1]итого!$1:$1048576,COLUMN(AJ18),0)</f>
        <v>50171</v>
      </c>
      <c r="BJ17" s="7">
        <f>VLOOKUP("*Тамбовская*",[1]итого!$1:$1048576,COLUMN(AK18),0)</f>
        <v>51440</v>
      </c>
      <c r="BK17" s="7">
        <f>VLOOKUP("*Тамбовская*",[1]итого!$1:$1048576,COLUMN(AL18),0)</f>
        <v>51690</v>
      </c>
      <c r="BL17" s="7">
        <f>VLOOKUP("*Тамбовская*",[1]итого!$1:$1048576,COLUMN(AM18),0)</f>
        <v>52509</v>
      </c>
      <c r="BM17" s="7">
        <f>VLOOKUP("*Тамбовская*",[1]итого!$1:$1048576,COLUMN(AN18),0)</f>
        <v>53273</v>
      </c>
      <c r="BN17" s="7">
        <f>VLOOKUP("*Тамбовская*",[1]итого!$1:$1048576,COLUMN(AO18),0)</f>
        <v>52840</v>
      </c>
      <c r="BO17" s="7">
        <f>VLOOKUP("*Тамбовская*",[1]итого!$1:$1048576,COLUMN(AP18),0)</f>
        <v>52605</v>
      </c>
      <c r="BP17" s="7">
        <f>VLOOKUP("*Тамбовская*",[1]итого!$1:$1048576,COLUMN(AQ18),0)</f>
        <v>52731</v>
      </c>
      <c r="BQ17" s="7">
        <f>VLOOKUP("*Тамбовская*",[1]итого!$1:$1048576,COLUMN(AR18),0)</f>
        <v>53255</v>
      </c>
      <c r="BR17" s="7">
        <f>VLOOKUP("*Тамбовская*",[1]итого!$1:$1048576,COLUMN(AS18),0)</f>
        <v>53267</v>
      </c>
      <c r="BS17" s="7">
        <f>VLOOKUP("*Тамбовская*",[1]итого!$1:$1048576,COLUMN(AT18),0)</f>
        <v>54355</v>
      </c>
      <c r="BT17" s="7">
        <f>VLOOKUP("*Тамбовская*",[1]итого!$1:$1048576,COLUMN(AU18),0)</f>
        <v>55147</v>
      </c>
      <c r="BU17" s="7">
        <f>VLOOKUP("*Тамбовская*",[1]итого!$1:$1048576,COLUMN(AV18),0)</f>
        <v>56031</v>
      </c>
      <c r="BV17" s="7">
        <f>VLOOKUP("*Тамбовская*",[1]итого!$1:$1048576,COLUMN(AW18),0)</f>
        <v>57208</v>
      </c>
      <c r="BW17" s="7">
        <f>VLOOKUP("*Тамбовская*",[1]итого!$1:$1048576,COLUMN(AX18),0)</f>
        <v>57464</v>
      </c>
      <c r="BX17" s="7">
        <f>VLOOKUP("*Тамбовская*",[1]итого!$1:$1048576,COLUMN(AY18),0)</f>
        <v>58007</v>
      </c>
      <c r="BY17" s="7">
        <f>VLOOKUP("*Тамбовская*",[1]итого!$1:$1048576,COLUMN(AZ18),0)</f>
        <v>58929</v>
      </c>
      <c r="BZ17" s="7">
        <f>VLOOKUP("*Тамбовская*",[1]итого!$1:$1048576,COLUMN(BA18),0)</f>
        <v>60017</v>
      </c>
      <c r="CA17" s="7">
        <f>VLOOKUP("*Тамбовская*",[1]итого!$1:$1048576,COLUMN(BB18),0)</f>
        <v>61032</v>
      </c>
      <c r="CB17" s="7">
        <f>VLOOKUP("*Тамбовская*",[1]итого!$1:$1048576,COLUMN(BC18),0)</f>
        <v>62488</v>
      </c>
      <c r="CC17" s="7">
        <f>VLOOKUP("*Тамбовская*",[1]итого!$1:$1048576,COLUMN(BD18),0)</f>
        <v>63129</v>
      </c>
      <c r="CD17" s="7">
        <f>VLOOKUP("*Тамбовская*",[1]итого!$1:$1048576,COLUMN(BE18),0)</f>
        <v>65053</v>
      </c>
      <c r="CE17" s="7">
        <f>VLOOKUP("*Тамбовская*",[1]итого!$1:$1048576,COLUMN(BF18),0)</f>
        <v>67251</v>
      </c>
      <c r="CF17" s="7">
        <f>VLOOKUP("*Тамбовская*",[1]итого!$1:$1048576,COLUMN(BG18),0)</f>
        <v>69046</v>
      </c>
      <c r="CG17" s="7">
        <f>VLOOKUP("*Тамбовская*",[1]итого!$1:$1048576,COLUMN(BH18),0)</f>
        <v>69955</v>
      </c>
      <c r="CH17" s="7">
        <f>VLOOKUP("*Тамбовская*",[1]итого!$1:$1048576,COLUMN(BI18),0)</f>
        <v>70224</v>
      </c>
      <c r="CI17" s="7">
        <f>VLOOKUP("*Тамбовская*",[1]итого!$1:$1048576,COLUMN(BJ18),0)</f>
        <v>70769</v>
      </c>
      <c r="CJ17" s="7">
        <f>VLOOKUP("*Тамбовская*",[1]итого!$1:$1048576,COLUMN(BK18),0)</f>
        <v>70772</v>
      </c>
      <c r="CK17" s="7">
        <f>VLOOKUP("*Тамбовская*",[1]итого!$1:$1048576,COLUMN(BL18),0)</f>
        <v>71292</v>
      </c>
      <c r="CL17" s="7">
        <f>VLOOKUP("*Тамбовская*",[1]итого!$1:$1048576,COLUMN(BM18),0)</f>
        <v>72437</v>
      </c>
      <c r="CM17" s="7">
        <f>VLOOKUP("*Тамбовская*",[1]итого!$1:$1048576,COLUMN(BN18),0)</f>
        <v>73171</v>
      </c>
      <c r="CN17" s="7">
        <f>VLOOKUP("*Тамбовская*",[1]итого!$1:$1048576,COLUMN(BO18),0)</f>
        <v>74763</v>
      </c>
      <c r="CO17" s="7">
        <f>VLOOKUP("*Тамбовская*",[1]итого!$1:$1048576,COLUMN(BP18),0)</f>
        <v>74082</v>
      </c>
      <c r="CP17" s="7">
        <f>VLOOKUP("*Тамбовская*",[1]итого!$1:$1048576,COLUMN(BQ18),0)</f>
        <v>74258</v>
      </c>
      <c r="CQ17" s="7">
        <f>VLOOKUP("*Тамбовская*",[1]итого!$1:$1048576,COLUMN(BR18),0)</f>
        <v>73995</v>
      </c>
      <c r="CR17" s="7">
        <f>VLOOKUP("*Тамбовская*",[1]итого!$1:$1048576,COLUMN(BS18),0)</f>
        <v>74209</v>
      </c>
      <c r="CS17" s="7">
        <f>VLOOKUP("*Тамбовская*",[1]итого!$1:$1048576,COLUMN(BT18),0)</f>
        <v>71498</v>
      </c>
      <c r="CT17" s="7">
        <f>VLOOKUP("*Тамбовская*",[1]итого!$1:$1048576,COLUMN(BU18),0)</f>
        <v>71613</v>
      </c>
      <c r="CU17" s="7">
        <f>VLOOKUP("*Тамбовская*",[1]итого!$1:$1048576,COLUMN(BV18),0)</f>
        <v>68064</v>
      </c>
      <c r="CV17" s="7">
        <f>VLOOKUP("*Тамбовская*",[1]итого!$1:$1048576,COLUMN(BW18),0)</f>
        <v>68121</v>
      </c>
      <c r="CW17" s="7">
        <f>VLOOKUP("*Тамбовская*",[1]итого!$1:$1048576,COLUMN(BX18),0)</f>
        <v>68409</v>
      </c>
      <c r="CX17" s="7">
        <f>VLOOKUP("*Тамбовская*",[1]итого!$1:$1048576,COLUMN(BY18),0)</f>
        <v>68684</v>
      </c>
      <c r="CY17" s="7">
        <f>VLOOKUP("*Тамбовская*",[1]итого!$1:$1048576,COLUMN(BZ18),0)</f>
        <v>69113</v>
      </c>
      <c r="CZ17" s="7">
        <f>VLOOKUP("*Тамбовская*",[1]итого!$1:$1048576,COLUMN(CA18),0)</f>
        <v>69369</v>
      </c>
      <c r="DA17" s="7">
        <f>VLOOKUP("*Тамбовская*",[1]итого!$1:$1048576,COLUMN(CB18),0)</f>
        <v>68267</v>
      </c>
      <c r="DB17" s="7">
        <f>VLOOKUP("*Тамбовская*",[1]итого!$1:$1048576,COLUMN(CC18),0)</f>
        <v>69364</v>
      </c>
      <c r="DC17" s="7">
        <f>VLOOKUP("*Тамбовская*",[1]итого!$1:$1048576,COLUMN(CD18),0)</f>
        <v>70026</v>
      </c>
      <c r="DD17" s="7">
        <f>VLOOKUP("*Тамбовская*",[1]итого!$1:$1048576,COLUMN(CE18),0)</f>
        <v>71013</v>
      </c>
      <c r="DE17" s="7">
        <f>VLOOKUP("*Тамбовская*",[1]итого!$1:$1048576,COLUMN(CF18),0)</f>
        <v>72019</v>
      </c>
      <c r="DF17" s="7">
        <f>VLOOKUP("*Тамбовская*",[1]итого!$1:$1048576,COLUMN(CG18),0)</f>
        <v>73432</v>
      </c>
    </row>
    <row r="18" spans="1:110" x14ac:dyDescent="0.25">
      <c r="A18" s="8" t="s">
        <v>16</v>
      </c>
      <c r="B18" s="7">
        <v>36411.379999999997</v>
      </c>
      <c r="C18" s="7">
        <v>36948.300999999999</v>
      </c>
      <c r="D18" s="7">
        <v>37382.576999999997</v>
      </c>
      <c r="E18" s="7">
        <v>37439.538999999997</v>
      </c>
      <c r="F18" s="7">
        <v>37551.809000000001</v>
      </c>
      <c r="G18" s="7">
        <v>38132.764999999999</v>
      </c>
      <c r="H18" s="7">
        <v>38942.447999999997</v>
      </c>
      <c r="I18" s="7">
        <v>39700.667000000001</v>
      </c>
      <c r="J18" s="7">
        <v>40342.71</v>
      </c>
      <c r="K18" s="7">
        <v>41206.769999999997</v>
      </c>
      <c r="L18" s="7">
        <v>42245.62</v>
      </c>
      <c r="M18" s="7">
        <v>42479.622000000003</v>
      </c>
      <c r="N18" s="7">
        <v>43142.86</v>
      </c>
      <c r="O18" s="7">
        <v>44077.720999999998</v>
      </c>
      <c r="P18" s="7">
        <v>45184.635999999999</v>
      </c>
      <c r="Q18" s="7">
        <v>46083.625</v>
      </c>
      <c r="R18" s="7">
        <v>47140.332999999999</v>
      </c>
      <c r="S18" s="7">
        <v>48098.222000000002</v>
      </c>
      <c r="T18" s="7">
        <v>49049.389000000003</v>
      </c>
      <c r="U18" s="7">
        <v>50084.324000000001</v>
      </c>
      <c r="V18" s="7">
        <v>50844.953999999998</v>
      </c>
      <c r="W18" s="7">
        <v>52380.803</v>
      </c>
      <c r="X18" s="7">
        <v>52831.373</v>
      </c>
      <c r="Y18" s="7">
        <v>54025.64864698</v>
      </c>
      <c r="Z18" s="7">
        <v>54812.572108939996</v>
      </c>
      <c r="AA18" s="7">
        <f>VLOOKUP("*Тверская*",[1]итого!$1:$1048576,COLUMN(B19),0)</f>
        <v>54026</v>
      </c>
      <c r="AB18" s="7">
        <f>VLOOKUP("*Тверская*",[1]итого!$1:$1048576,COLUMN(C19),0)</f>
        <v>54813</v>
      </c>
      <c r="AC18" s="7">
        <f>VLOOKUP("*Тверская*",[1]итого!$1:$1048576,COLUMN(D19),0)</f>
        <v>55768</v>
      </c>
      <c r="AD18" s="7">
        <f>VLOOKUP("*Тверская*",[1]итого!$1:$1048576,COLUMN(E19),0)</f>
        <v>56847</v>
      </c>
      <c r="AE18" s="7">
        <f>VLOOKUP("*Тверская*",[1]итого!$1:$1048576,COLUMN(F19),0)</f>
        <v>57603</v>
      </c>
      <c r="AF18" s="7">
        <f>VLOOKUP("*Тверская*",[1]итого!$1:$1048576,COLUMN(G19),0)</f>
        <v>58179</v>
      </c>
      <c r="AG18" s="7">
        <f>VLOOKUP("*Тверская*",[1]итого!$1:$1048576,COLUMN(H19),0)</f>
        <v>58480</v>
      </c>
      <c r="AH18" s="7">
        <f>VLOOKUP("*Тверская*",[1]итого!$1:$1048576,COLUMN(I19),0)</f>
        <v>59118</v>
      </c>
      <c r="AI18" s="7">
        <f>VLOOKUP("*Тверская*",[1]итого!$1:$1048576,COLUMN(J19),0)</f>
        <v>60192</v>
      </c>
      <c r="AJ18" s="7">
        <f>VLOOKUP("*Тверская*",[1]итого!$1:$1048576,COLUMN(K19),0)</f>
        <v>60685</v>
      </c>
      <c r="AK18" s="7">
        <f>VLOOKUP("*Тверская*",[1]итого!$1:$1048576,COLUMN(L19),0)</f>
        <v>61675</v>
      </c>
      <c r="AL18" s="7">
        <f>VLOOKUP("*Тверская*",[1]итого!$1:$1048576,COLUMN(M19),0)</f>
        <v>62524</v>
      </c>
      <c r="AM18" s="7">
        <f>VLOOKUP("*Тверская*",[1]итого!$1:$1048576,COLUMN(N19),0)</f>
        <v>62604</v>
      </c>
      <c r="AN18" s="7">
        <f>VLOOKUP("*Тверская*",[1]итого!$1:$1048576,COLUMN(O19),0)</f>
        <v>63381</v>
      </c>
      <c r="AO18" s="7">
        <f>VLOOKUP("*Тверская*",[1]итого!$1:$1048576,COLUMN(P19),0)</f>
        <v>64043</v>
      </c>
      <c r="AP18" s="7">
        <f>VLOOKUP("*Тверская*",[1]итого!$1:$1048576,COLUMN(Q19),0)</f>
        <v>64424</v>
      </c>
      <c r="AQ18" s="7">
        <f>VLOOKUP("*Тверская*",[1]итого!$1:$1048576,COLUMN(R19),0)</f>
        <v>64881</v>
      </c>
      <c r="AR18" s="7">
        <f>VLOOKUP("*Тверская*",[1]итого!$1:$1048576,COLUMN(S19),0)</f>
        <v>65652</v>
      </c>
      <c r="AS18" s="7">
        <f>VLOOKUP("*Тверская*",[1]итого!$1:$1048576,COLUMN(T19),0)</f>
        <v>67006</v>
      </c>
      <c r="AT18" s="7">
        <f>VLOOKUP("*Тверская*",[1]итого!$1:$1048576,COLUMN(U19),0)</f>
        <v>68617</v>
      </c>
      <c r="AU18" s="7">
        <f>VLOOKUP("*Тверская*",[1]итого!$1:$1048576,COLUMN(V19),0)</f>
        <v>70683</v>
      </c>
      <c r="AV18" s="7">
        <f>VLOOKUP("*Тверская*",[1]итого!$1:$1048576,COLUMN(W19),0)</f>
        <v>72844</v>
      </c>
      <c r="AW18" s="7">
        <f>VLOOKUP("*Тверская*",[1]итого!$1:$1048576,COLUMN(X19),0)</f>
        <v>72898</v>
      </c>
      <c r="AX18" s="7">
        <f>VLOOKUP("*Тверская*",[1]итого!$1:$1048576,COLUMN(Y19),0)</f>
        <v>73389</v>
      </c>
      <c r="AY18" s="7">
        <f>VLOOKUP("*Тверская*",[1]итого!$1:$1048576,COLUMN(Z19),0)</f>
        <v>73782</v>
      </c>
      <c r="AZ18" s="7">
        <f>VLOOKUP("*Тверская*",[1]итого!$1:$1048576,COLUMN(AA19),0)</f>
        <v>75171</v>
      </c>
      <c r="BA18" s="7">
        <f>VLOOKUP("*Тверская*",[1]итого!$1:$1048576,COLUMN(AB19),0)</f>
        <v>76508</v>
      </c>
      <c r="BB18" s="7">
        <f>VLOOKUP("*Тверская*",[1]итого!$1:$1048576,COLUMN(AC19),0)</f>
        <v>78405</v>
      </c>
      <c r="BC18" s="7">
        <f>VLOOKUP("*Тверская*",[1]итого!$1:$1048576,COLUMN(AD19),0)</f>
        <v>79424</v>
      </c>
      <c r="BD18" s="7">
        <f>VLOOKUP("*Тверская*",[1]итого!$1:$1048576,COLUMN(AE19),0)</f>
        <v>81465</v>
      </c>
      <c r="BE18" s="7">
        <f>VLOOKUP("*Тверская*",[1]итого!$1:$1048576,COLUMN(AF19),0)</f>
        <v>82684</v>
      </c>
      <c r="BF18" s="7">
        <f>VLOOKUP("*Тверская*",[1]итого!$1:$1048576,COLUMN(AG19),0)</f>
        <v>83800</v>
      </c>
      <c r="BG18" s="7">
        <f>VLOOKUP("*Тверская*",[1]итого!$1:$1048576,COLUMN(AH19),0)</f>
        <v>85535</v>
      </c>
      <c r="BH18" s="7">
        <f>VLOOKUP("*Тверская*",[1]итого!$1:$1048576,COLUMN(AI19),0)</f>
        <v>87187</v>
      </c>
      <c r="BI18" s="7">
        <f>VLOOKUP("*Тверская*",[1]итого!$1:$1048576,COLUMN(AJ19),0)</f>
        <v>87000</v>
      </c>
      <c r="BJ18" s="7">
        <f>VLOOKUP("*Тверская*",[1]итого!$1:$1048576,COLUMN(AK19),0)</f>
        <v>88990</v>
      </c>
      <c r="BK18" s="7">
        <f>VLOOKUP("*Тверская*",[1]итого!$1:$1048576,COLUMN(AL19),0)</f>
        <v>89542</v>
      </c>
      <c r="BL18" s="7">
        <f>VLOOKUP("*Тверская*",[1]итого!$1:$1048576,COLUMN(AM19),0)</f>
        <v>91295</v>
      </c>
      <c r="BM18" s="7">
        <f>VLOOKUP("*Тверская*",[1]итого!$1:$1048576,COLUMN(AN19),0)</f>
        <v>92671</v>
      </c>
      <c r="BN18" s="7">
        <f>VLOOKUP("*Тверская*",[1]итого!$1:$1048576,COLUMN(AO19),0)</f>
        <v>92127</v>
      </c>
      <c r="BO18" s="7">
        <f>VLOOKUP("*Тверская*",[1]итого!$1:$1048576,COLUMN(AP19),0)</f>
        <v>91616</v>
      </c>
      <c r="BP18" s="7">
        <f>VLOOKUP("*Тверская*",[1]итого!$1:$1048576,COLUMN(AQ19),0)</f>
        <v>91867</v>
      </c>
      <c r="BQ18" s="7">
        <f>VLOOKUP("*Тверская*",[1]итого!$1:$1048576,COLUMN(AR19),0)</f>
        <v>92807</v>
      </c>
      <c r="BR18" s="7">
        <f>VLOOKUP("*Тверская*",[1]итого!$1:$1048576,COLUMN(AS19),0)</f>
        <v>92785</v>
      </c>
      <c r="BS18" s="7">
        <f>VLOOKUP("*Тверская*",[1]итого!$1:$1048576,COLUMN(AT19),0)</f>
        <v>95000</v>
      </c>
      <c r="BT18" s="7">
        <f>VLOOKUP("*Тверская*",[1]итого!$1:$1048576,COLUMN(AU19),0)</f>
        <v>96662</v>
      </c>
      <c r="BU18" s="7">
        <f>VLOOKUP("*Тверская*",[1]итого!$1:$1048576,COLUMN(AV19),0)</f>
        <v>97827</v>
      </c>
      <c r="BV18" s="7">
        <f>VLOOKUP("*Тверская*",[1]итого!$1:$1048576,COLUMN(AW19),0)</f>
        <v>99929</v>
      </c>
      <c r="BW18" s="7">
        <f>VLOOKUP("*Тверская*",[1]итого!$1:$1048576,COLUMN(AX19),0)</f>
        <v>100404</v>
      </c>
      <c r="BX18" s="7">
        <f>VLOOKUP("*Тверская*",[1]итого!$1:$1048576,COLUMN(AY19),0)</f>
        <v>101694</v>
      </c>
      <c r="BY18" s="7">
        <f>VLOOKUP("*Тверская*",[1]итого!$1:$1048576,COLUMN(AZ19),0)</f>
        <v>103535</v>
      </c>
      <c r="BZ18" s="7">
        <f>VLOOKUP("*Тверская*",[1]итого!$1:$1048576,COLUMN(BA19),0)</f>
        <v>105787</v>
      </c>
      <c r="CA18" s="7">
        <f>VLOOKUP("*Тверская*",[1]итого!$1:$1048576,COLUMN(BB19),0)</f>
        <v>107941</v>
      </c>
      <c r="CB18" s="7">
        <f>VLOOKUP("*Тверская*",[1]итого!$1:$1048576,COLUMN(BC19),0)</f>
        <v>110291</v>
      </c>
      <c r="CC18" s="7">
        <f>VLOOKUP("*Тверская*",[1]итого!$1:$1048576,COLUMN(BD19),0)</f>
        <v>110969</v>
      </c>
      <c r="CD18" s="7">
        <f>VLOOKUP("*Тверская*",[1]итого!$1:$1048576,COLUMN(BE19),0)</f>
        <v>114910</v>
      </c>
      <c r="CE18" s="7">
        <f>VLOOKUP("*Тверская*",[1]итого!$1:$1048576,COLUMN(BF19),0)</f>
        <v>119211</v>
      </c>
      <c r="CF18" s="7">
        <f>VLOOKUP("*Тверская*",[1]итого!$1:$1048576,COLUMN(BG19),0)</f>
        <v>122584</v>
      </c>
      <c r="CG18" s="7">
        <f>VLOOKUP("*Тверская*",[1]итого!$1:$1048576,COLUMN(BH19),0)</f>
        <v>124864</v>
      </c>
      <c r="CH18" s="7">
        <f>VLOOKUP("*Тверская*",[1]итого!$1:$1048576,COLUMN(BI19),0)</f>
        <v>126730</v>
      </c>
      <c r="CI18" s="7">
        <f>VLOOKUP("*Тверская*",[1]итого!$1:$1048576,COLUMN(BJ19),0)</f>
        <v>127318</v>
      </c>
      <c r="CJ18" s="7">
        <f>VLOOKUP("*Тверская*",[1]итого!$1:$1048576,COLUMN(BK19),0)</f>
        <v>127159</v>
      </c>
      <c r="CK18" s="7">
        <f>VLOOKUP("*Тверская*",[1]итого!$1:$1048576,COLUMN(BL19),0)</f>
        <v>128575</v>
      </c>
      <c r="CL18" s="7">
        <f>VLOOKUP("*Тверская*",[1]итого!$1:$1048576,COLUMN(BM19),0)</f>
        <v>129362</v>
      </c>
      <c r="CM18" s="7">
        <f>VLOOKUP("*Тверская*",[1]итого!$1:$1048576,COLUMN(BN19),0)</f>
        <v>130601</v>
      </c>
      <c r="CN18" s="7">
        <f>VLOOKUP("*Тверская*",[1]итого!$1:$1048576,COLUMN(BO19),0)</f>
        <v>133767</v>
      </c>
      <c r="CO18" s="7">
        <f>VLOOKUP("*Тверская*",[1]итого!$1:$1048576,COLUMN(BP19),0)</f>
        <v>132474</v>
      </c>
      <c r="CP18" s="7">
        <f>VLOOKUP("*Тверская*",[1]итого!$1:$1048576,COLUMN(BQ19),0)</f>
        <v>132812</v>
      </c>
      <c r="CQ18" s="7">
        <f>VLOOKUP("*Тверская*",[1]итого!$1:$1048576,COLUMN(BR19),0)</f>
        <v>132609</v>
      </c>
      <c r="CR18" s="7">
        <f>VLOOKUP("*Тверская*",[1]итого!$1:$1048576,COLUMN(BS19),0)</f>
        <v>132626</v>
      </c>
      <c r="CS18" s="7">
        <f>VLOOKUP("*Тверская*",[1]итого!$1:$1048576,COLUMN(BT19),0)</f>
        <v>130123</v>
      </c>
      <c r="CT18" s="7">
        <f>VLOOKUP("*Тверская*",[1]итого!$1:$1048576,COLUMN(BU19),0)</f>
        <v>129965</v>
      </c>
      <c r="CU18" s="7">
        <f>VLOOKUP("*Тверская*",[1]итого!$1:$1048576,COLUMN(BV19),0)</f>
        <v>126634</v>
      </c>
      <c r="CV18" s="7">
        <f>VLOOKUP("*Тверская*",[1]итого!$1:$1048576,COLUMN(BW19),0)</f>
        <v>126719</v>
      </c>
      <c r="CW18" s="7">
        <f>VLOOKUP("*Тверская*",[1]итого!$1:$1048576,COLUMN(BX19),0)</f>
        <v>127024</v>
      </c>
      <c r="CX18" s="7">
        <f>VLOOKUP("*Тверская*",[1]итого!$1:$1048576,COLUMN(BY19),0)</f>
        <v>127713</v>
      </c>
      <c r="CY18" s="7">
        <f>VLOOKUP("*Тверская*",[1]итого!$1:$1048576,COLUMN(BZ19),0)</f>
        <v>128574</v>
      </c>
      <c r="CZ18" s="7">
        <f>VLOOKUP("*Тверская*",[1]итого!$1:$1048576,COLUMN(CA19),0)</f>
        <v>128885</v>
      </c>
      <c r="DA18" s="7">
        <f>VLOOKUP("*Тверская*",[1]итого!$1:$1048576,COLUMN(CB19),0)</f>
        <v>127353</v>
      </c>
      <c r="DB18" s="7">
        <f>VLOOKUP("*Тверская*",[1]итого!$1:$1048576,COLUMN(CC19),0)</f>
        <v>128720</v>
      </c>
      <c r="DC18" s="7">
        <f>VLOOKUP("*Тверская*",[1]итого!$1:$1048576,COLUMN(CD19),0)</f>
        <v>129944</v>
      </c>
      <c r="DD18" s="7">
        <f>VLOOKUP("*Тверская*",[1]итого!$1:$1048576,COLUMN(CE19),0)</f>
        <v>131288</v>
      </c>
      <c r="DE18" s="7">
        <f>VLOOKUP("*Тверская*",[1]итого!$1:$1048576,COLUMN(CF19),0)</f>
        <v>132573</v>
      </c>
      <c r="DF18" s="7">
        <f>VLOOKUP("*Тверская*",[1]итого!$1:$1048576,COLUMN(CG19),0)</f>
        <v>133780</v>
      </c>
    </row>
    <row r="19" spans="1:110" x14ac:dyDescent="0.25">
      <c r="A19" s="8" t="s">
        <v>17</v>
      </c>
      <c r="B19" s="7">
        <v>38213.243999999999</v>
      </c>
      <c r="C19" s="7">
        <v>38737.17</v>
      </c>
      <c r="D19" s="7">
        <v>39311.51</v>
      </c>
      <c r="E19" s="7">
        <v>39132.25</v>
      </c>
      <c r="F19" s="7">
        <v>39806.284</v>
      </c>
      <c r="G19" s="7">
        <v>40450.690999999999</v>
      </c>
      <c r="H19" s="7">
        <v>41113.315999999999</v>
      </c>
      <c r="I19" s="7">
        <v>41761.474000000002</v>
      </c>
      <c r="J19" s="7">
        <v>42004.337</v>
      </c>
      <c r="K19" s="7">
        <v>43067.296999999999</v>
      </c>
      <c r="L19" s="7">
        <v>44306.578000000001</v>
      </c>
      <c r="M19" s="7">
        <v>44719.485000000001</v>
      </c>
      <c r="N19" s="7">
        <v>45512.586000000003</v>
      </c>
      <c r="O19" s="7">
        <v>46535.264999999999</v>
      </c>
      <c r="P19" s="7">
        <v>47693.783000000003</v>
      </c>
      <c r="Q19" s="7">
        <v>48530.36</v>
      </c>
      <c r="R19" s="7">
        <v>49795.936000000002</v>
      </c>
      <c r="S19" s="7">
        <v>50817.908000000003</v>
      </c>
      <c r="T19" s="7">
        <v>51952.682000000001</v>
      </c>
      <c r="U19" s="7">
        <v>53081.906999999999</v>
      </c>
      <c r="V19" s="7">
        <v>53676.760999999999</v>
      </c>
      <c r="W19" s="7">
        <v>55165.71</v>
      </c>
      <c r="X19" s="7">
        <v>55488.635000000002</v>
      </c>
      <c r="Y19" s="7">
        <v>57431.640172250001</v>
      </c>
      <c r="Z19" s="7">
        <v>58459.276753270002</v>
      </c>
      <c r="AA19" s="7">
        <f>VLOOKUP("*Тульская*",[1]итого!$1:$1048576,COLUMN(B20),0)</f>
        <v>57432</v>
      </c>
      <c r="AB19" s="7">
        <f>VLOOKUP("*Тульская*",[1]итого!$1:$1048576,COLUMN(C20),0)</f>
        <v>58459</v>
      </c>
      <c r="AC19" s="7">
        <f>VLOOKUP("*Тульская*",[1]итого!$1:$1048576,COLUMN(D20),0)</f>
        <v>59252</v>
      </c>
      <c r="AD19" s="7">
        <f>VLOOKUP("*Тульская*",[1]итого!$1:$1048576,COLUMN(E20),0)</f>
        <v>60219</v>
      </c>
      <c r="AE19" s="7">
        <f>VLOOKUP("*Тульская*",[1]итого!$1:$1048576,COLUMN(F20),0)</f>
        <v>60927</v>
      </c>
      <c r="AF19" s="7">
        <f>VLOOKUP("*Тульская*",[1]итого!$1:$1048576,COLUMN(G20),0)</f>
        <v>61592</v>
      </c>
      <c r="AG19" s="7">
        <f>VLOOKUP("*Тульская*",[1]итого!$1:$1048576,COLUMN(H20),0)</f>
        <v>61540</v>
      </c>
      <c r="AH19" s="7">
        <f>VLOOKUP("*Тульская*",[1]итого!$1:$1048576,COLUMN(I20),0)</f>
        <v>62289</v>
      </c>
      <c r="AI19" s="7">
        <f>VLOOKUP("*Тульская*",[1]итого!$1:$1048576,COLUMN(J20),0)</f>
        <v>63241</v>
      </c>
      <c r="AJ19" s="7">
        <f>VLOOKUP("*Тульская*",[1]итого!$1:$1048576,COLUMN(K20),0)</f>
        <v>62828</v>
      </c>
      <c r="AK19" s="7">
        <f>VLOOKUP("*Тульская*",[1]итого!$1:$1048576,COLUMN(L20),0)</f>
        <v>63938</v>
      </c>
      <c r="AL19" s="7">
        <f>VLOOKUP("*Тульская*",[1]итого!$1:$1048576,COLUMN(M20),0)</f>
        <v>64750</v>
      </c>
      <c r="AM19" s="7">
        <f>VLOOKUP("*Тульская*",[1]итого!$1:$1048576,COLUMN(N20),0)</f>
        <v>65303</v>
      </c>
      <c r="AN19" s="7">
        <f>VLOOKUP("*Тульская*",[1]итого!$1:$1048576,COLUMN(O20),0)</f>
        <v>66389</v>
      </c>
      <c r="AO19" s="7">
        <f>VLOOKUP("*Тульская*",[1]итого!$1:$1048576,COLUMN(P20),0)</f>
        <v>67246</v>
      </c>
      <c r="AP19" s="7">
        <f>VLOOKUP("*Тульская*",[1]итого!$1:$1048576,COLUMN(Q20),0)</f>
        <v>67559</v>
      </c>
      <c r="AQ19" s="7">
        <f>VLOOKUP("*Тульская*",[1]итого!$1:$1048576,COLUMN(R20),0)</f>
        <v>68018</v>
      </c>
      <c r="AR19" s="7">
        <f>VLOOKUP("*Тульская*",[1]итого!$1:$1048576,COLUMN(S20),0)</f>
        <v>68835</v>
      </c>
      <c r="AS19" s="7">
        <f>VLOOKUP("*Тульская*",[1]итого!$1:$1048576,COLUMN(T20),0)</f>
        <v>70405</v>
      </c>
      <c r="AT19" s="7">
        <f>VLOOKUP("*Тульская*",[1]итого!$1:$1048576,COLUMN(U20),0)</f>
        <v>72132</v>
      </c>
      <c r="AU19" s="7">
        <f>VLOOKUP("*Тульская*",[1]итого!$1:$1048576,COLUMN(V20),0)</f>
        <v>74176</v>
      </c>
      <c r="AV19" s="7">
        <f>VLOOKUP("*Тульская*",[1]итого!$1:$1048576,COLUMN(W20),0)</f>
        <v>76596</v>
      </c>
      <c r="AW19" s="7">
        <f>VLOOKUP("*Тульская*",[1]итого!$1:$1048576,COLUMN(X20),0)</f>
        <v>76456</v>
      </c>
      <c r="AX19" s="7">
        <f>VLOOKUP("*Тульская*",[1]итого!$1:$1048576,COLUMN(Y20),0)</f>
        <v>77006</v>
      </c>
      <c r="AY19" s="7">
        <f>VLOOKUP("*Тульская*",[1]итого!$1:$1048576,COLUMN(Z20),0)</f>
        <v>77599</v>
      </c>
      <c r="AZ19" s="7">
        <f>VLOOKUP("*Тульская*",[1]итого!$1:$1048576,COLUMN(AA20),0)</f>
        <v>78896</v>
      </c>
      <c r="BA19" s="7">
        <f>VLOOKUP("*Тульская*",[1]итого!$1:$1048576,COLUMN(AB20),0)</f>
        <v>80867</v>
      </c>
      <c r="BB19" s="7">
        <f>VLOOKUP("*Тульская*",[1]итого!$1:$1048576,COLUMN(AC20),0)</f>
        <v>83445</v>
      </c>
      <c r="BC19" s="7">
        <f>VLOOKUP("*Тульская*",[1]итого!$1:$1048576,COLUMN(AD20),0)</f>
        <v>85111</v>
      </c>
      <c r="BD19" s="7">
        <f>VLOOKUP("*Тульская*",[1]итого!$1:$1048576,COLUMN(AE20),0)</f>
        <v>87534</v>
      </c>
      <c r="BE19" s="7">
        <f>VLOOKUP("*Тульская*",[1]итого!$1:$1048576,COLUMN(AF20),0)</f>
        <v>89289</v>
      </c>
      <c r="BF19" s="7">
        <f>VLOOKUP("*Тульская*",[1]итого!$1:$1048576,COLUMN(AG20),0)</f>
        <v>91035</v>
      </c>
      <c r="BG19" s="7">
        <f>VLOOKUP("*Тульская*",[1]итого!$1:$1048576,COLUMN(AH20),0)</f>
        <v>93140</v>
      </c>
      <c r="BH19" s="7">
        <f>VLOOKUP("*Тульская*",[1]итого!$1:$1048576,COLUMN(AI20),0)</f>
        <v>95163</v>
      </c>
      <c r="BI19" s="7">
        <f>VLOOKUP("*Тульская*",[1]итого!$1:$1048576,COLUMN(AJ20),0)</f>
        <v>95563</v>
      </c>
      <c r="BJ19" s="7">
        <f>VLOOKUP("*Тульская*",[1]итого!$1:$1048576,COLUMN(AK20),0)</f>
        <v>98557</v>
      </c>
      <c r="BK19" s="7">
        <f>VLOOKUP("*Тульская*",[1]итого!$1:$1048576,COLUMN(AL20),0)</f>
        <v>99726</v>
      </c>
      <c r="BL19" s="7">
        <f>VLOOKUP("*Тульская*",[1]итого!$1:$1048576,COLUMN(AM20),0)</f>
        <v>101878</v>
      </c>
      <c r="BM19" s="7">
        <f>VLOOKUP("*Тульская*",[1]итого!$1:$1048576,COLUMN(AN20),0)</f>
        <v>104476</v>
      </c>
      <c r="BN19" s="7">
        <f>VLOOKUP("*Тульская*",[1]итого!$1:$1048576,COLUMN(AO20),0)</f>
        <v>103980</v>
      </c>
      <c r="BO19" s="7">
        <f>VLOOKUP("*Тульская*",[1]итого!$1:$1048576,COLUMN(AP20),0)</f>
        <v>103717</v>
      </c>
      <c r="BP19" s="7">
        <f>VLOOKUP("*Тульская*",[1]итого!$1:$1048576,COLUMN(AQ20),0)</f>
        <v>104216</v>
      </c>
      <c r="BQ19" s="7">
        <f>VLOOKUP("*Тульская*",[1]итого!$1:$1048576,COLUMN(AR20),0)</f>
        <v>105433</v>
      </c>
      <c r="BR19" s="7">
        <f>VLOOKUP("*Тульская*",[1]итого!$1:$1048576,COLUMN(AS20),0)</f>
        <v>106389</v>
      </c>
      <c r="BS19" s="7">
        <f>VLOOKUP("*Тульская*",[1]итого!$1:$1048576,COLUMN(AT20),0)</f>
        <v>108700</v>
      </c>
      <c r="BT19" s="7">
        <f>VLOOKUP("*Тульская*",[1]итого!$1:$1048576,COLUMN(AU20),0)</f>
        <v>110680</v>
      </c>
      <c r="BU19" s="7">
        <f>VLOOKUP("*Тульская*",[1]итого!$1:$1048576,COLUMN(AV20),0)</f>
        <v>112661</v>
      </c>
      <c r="BV19" s="7">
        <f>VLOOKUP("*Тульская*",[1]итого!$1:$1048576,COLUMN(AW20),0)</f>
        <v>115440</v>
      </c>
      <c r="BW19" s="7">
        <f>VLOOKUP("*Тульская*",[1]итого!$1:$1048576,COLUMN(AX20),0)</f>
        <v>116126</v>
      </c>
      <c r="BX19" s="7">
        <f>VLOOKUP("*Тульская*",[1]итого!$1:$1048576,COLUMN(AY20),0)</f>
        <v>118108</v>
      </c>
      <c r="BY19" s="7">
        <f>VLOOKUP("*Тульская*",[1]итого!$1:$1048576,COLUMN(AZ20),0)</f>
        <v>120692</v>
      </c>
      <c r="BZ19" s="7">
        <f>VLOOKUP("*Тульская*",[1]итого!$1:$1048576,COLUMN(BA20),0)</f>
        <v>123538</v>
      </c>
      <c r="CA19" s="7">
        <f>VLOOKUP("*Тульская*",[1]итого!$1:$1048576,COLUMN(BB20),0)</f>
        <v>126478</v>
      </c>
      <c r="CB19" s="7">
        <f>VLOOKUP("*Тульская*",[1]итого!$1:$1048576,COLUMN(BC20),0)</f>
        <v>129745</v>
      </c>
      <c r="CC19" s="7">
        <f>VLOOKUP("*Тульская*",[1]итого!$1:$1048576,COLUMN(BD20),0)</f>
        <v>130873</v>
      </c>
      <c r="CD19" s="7">
        <f>VLOOKUP("*Тульская*",[1]итого!$1:$1048576,COLUMN(BE20),0)</f>
        <v>136233</v>
      </c>
      <c r="CE19" s="7">
        <f>VLOOKUP("*Тульская*",[1]итого!$1:$1048576,COLUMN(BF20),0)</f>
        <v>142127</v>
      </c>
      <c r="CF19" s="7">
        <f>VLOOKUP("*Тульская*",[1]итого!$1:$1048576,COLUMN(BG20),0)</f>
        <v>147316</v>
      </c>
      <c r="CG19" s="7">
        <f>VLOOKUP("*Тульская*",[1]итого!$1:$1048576,COLUMN(BH20),0)</f>
        <v>151543</v>
      </c>
      <c r="CH19" s="7">
        <f>VLOOKUP("*Тульская*",[1]итого!$1:$1048576,COLUMN(BI20),0)</f>
        <v>154628</v>
      </c>
      <c r="CI19" s="7">
        <f>VLOOKUP("*Тульская*",[1]итого!$1:$1048576,COLUMN(BJ20),0)</f>
        <v>155879</v>
      </c>
      <c r="CJ19" s="7">
        <f>VLOOKUP("*Тульская*",[1]итого!$1:$1048576,COLUMN(BK20),0)</f>
        <v>157108</v>
      </c>
      <c r="CK19" s="7">
        <f>VLOOKUP("*Тульская*",[1]итого!$1:$1048576,COLUMN(BL20),0)</f>
        <v>159635</v>
      </c>
      <c r="CL19" s="7">
        <f>VLOOKUP("*Тульская*",[1]итого!$1:$1048576,COLUMN(BM20),0)</f>
        <v>162027</v>
      </c>
      <c r="CM19" s="7">
        <f>VLOOKUP("*Тульская*",[1]итого!$1:$1048576,COLUMN(BN20),0)</f>
        <v>164709</v>
      </c>
      <c r="CN19" s="7">
        <f>VLOOKUP("*Тульская*",[1]итого!$1:$1048576,COLUMN(BO20),0)</f>
        <v>170896</v>
      </c>
      <c r="CO19" s="7">
        <f>VLOOKUP("*Тульская*",[1]итого!$1:$1048576,COLUMN(BP20),0)</f>
        <v>171158</v>
      </c>
      <c r="CP19" s="7">
        <f>VLOOKUP("*Тульская*",[1]итого!$1:$1048576,COLUMN(BQ20),0)</f>
        <v>172244</v>
      </c>
      <c r="CQ19" s="7">
        <f>VLOOKUP("*Тульская*",[1]итого!$1:$1048576,COLUMN(BR20),0)</f>
        <v>172374</v>
      </c>
      <c r="CR19" s="7">
        <f>VLOOKUP("*Тульская*",[1]итого!$1:$1048576,COLUMN(BS20),0)</f>
        <v>174082</v>
      </c>
      <c r="CS19" s="7">
        <f>VLOOKUP("*Тульская*",[1]итого!$1:$1048576,COLUMN(BT20),0)</f>
        <v>171623</v>
      </c>
      <c r="CT19" s="7">
        <f>VLOOKUP("*Тульская*",[1]итого!$1:$1048576,COLUMN(BU20),0)</f>
        <v>172108</v>
      </c>
      <c r="CU19" s="7">
        <f>VLOOKUP("*Тульская*",[1]итого!$1:$1048576,COLUMN(BV20),0)</f>
        <v>167825</v>
      </c>
      <c r="CV19" s="7">
        <f>VLOOKUP("*Тульская*",[1]итого!$1:$1048576,COLUMN(BW20),0)</f>
        <v>168194</v>
      </c>
      <c r="CW19" s="7">
        <f>VLOOKUP("*Тульская*",[1]итого!$1:$1048576,COLUMN(BX20),0)</f>
        <v>169124</v>
      </c>
      <c r="CX19" s="7">
        <f>VLOOKUP("*Тульская*",[1]итого!$1:$1048576,COLUMN(BY20),0)</f>
        <v>170247</v>
      </c>
      <c r="CY19" s="7">
        <f>VLOOKUP("*Тульская*",[1]итого!$1:$1048576,COLUMN(BZ20),0)</f>
        <v>171302</v>
      </c>
      <c r="CZ19" s="7">
        <f>VLOOKUP("*Тульская*",[1]итого!$1:$1048576,COLUMN(CA20),0)</f>
        <v>171593</v>
      </c>
      <c r="DA19" s="7">
        <f>VLOOKUP("*Тульская*",[1]итого!$1:$1048576,COLUMN(CB20),0)</f>
        <v>169735</v>
      </c>
      <c r="DB19" s="7">
        <f>VLOOKUP("*Тульская*",[1]итого!$1:$1048576,COLUMN(CC20),0)</f>
        <v>171563</v>
      </c>
      <c r="DC19" s="7">
        <f>VLOOKUP("*Тульская*",[1]итого!$1:$1048576,COLUMN(CD20),0)</f>
        <v>173245</v>
      </c>
      <c r="DD19" s="7">
        <f>VLOOKUP("*Тульская*",[1]итого!$1:$1048576,COLUMN(CE20),0)</f>
        <v>176403</v>
      </c>
      <c r="DE19" s="7">
        <f>VLOOKUP("*Тульская*",[1]итого!$1:$1048576,COLUMN(CF20),0)</f>
        <v>179358</v>
      </c>
      <c r="DF19" s="7">
        <f>VLOOKUP("*Тульская*",[1]итого!$1:$1048576,COLUMN(CG20),0)</f>
        <v>183287</v>
      </c>
    </row>
    <row r="20" spans="1:110" x14ac:dyDescent="0.25">
      <c r="A20" s="8" t="s">
        <v>18</v>
      </c>
      <c r="B20" s="7">
        <v>30178.05</v>
      </c>
      <c r="C20" s="7">
        <v>30418.12</v>
      </c>
      <c r="D20" s="7">
        <v>30835.494999999999</v>
      </c>
      <c r="E20" s="7">
        <v>30943.223000000002</v>
      </c>
      <c r="F20" s="7">
        <v>31268.454000000002</v>
      </c>
      <c r="G20" s="7">
        <v>31634.197</v>
      </c>
      <c r="H20" s="7">
        <v>32214.701000000001</v>
      </c>
      <c r="I20" s="7">
        <v>32876.913</v>
      </c>
      <c r="J20" s="7">
        <v>33071.951999999997</v>
      </c>
      <c r="K20" s="7">
        <v>33571.129000000001</v>
      </c>
      <c r="L20" s="7">
        <v>34369.716</v>
      </c>
      <c r="M20" s="7">
        <v>34598.730000000003</v>
      </c>
      <c r="N20" s="7">
        <v>35121.726000000002</v>
      </c>
      <c r="O20" s="7">
        <v>35915.777000000002</v>
      </c>
      <c r="P20" s="7">
        <v>36702.370999999999</v>
      </c>
      <c r="Q20" s="7">
        <v>37358.014000000003</v>
      </c>
      <c r="R20" s="7">
        <v>38065.508999999998</v>
      </c>
      <c r="S20" s="7">
        <v>38546.188999999998</v>
      </c>
      <c r="T20" s="7">
        <v>39336.891000000003</v>
      </c>
      <c r="U20" s="7">
        <v>40115.857000000004</v>
      </c>
      <c r="V20" s="7">
        <v>40245.752999999997</v>
      </c>
      <c r="W20" s="7">
        <v>41090.809000000001</v>
      </c>
      <c r="X20" s="7">
        <v>41391.588000000003</v>
      </c>
      <c r="Y20" s="7">
        <v>43035.246015830002</v>
      </c>
      <c r="Z20" s="7">
        <v>43768.73042675</v>
      </c>
      <c r="AA20" s="7">
        <f>VLOOKUP("*Ярославская*",[1]итого!$1:$1048576,COLUMN(B21),0)</f>
        <v>43035</v>
      </c>
      <c r="AB20" s="7">
        <f>VLOOKUP("*Ярославская*",[1]итого!$1:$1048576,COLUMN(C21),0)</f>
        <v>43769</v>
      </c>
      <c r="AC20" s="7">
        <f>VLOOKUP("*Ярославская*",[1]итого!$1:$1048576,COLUMN(D21),0)</f>
        <v>44484</v>
      </c>
      <c r="AD20" s="7">
        <f>VLOOKUP("*Ярославская*",[1]итого!$1:$1048576,COLUMN(E21),0)</f>
        <v>45204</v>
      </c>
      <c r="AE20" s="7">
        <f>VLOOKUP("*Ярославская*",[1]итого!$1:$1048576,COLUMN(F21),0)</f>
        <v>45529</v>
      </c>
      <c r="AF20" s="7">
        <f>VLOOKUP("*Ярославская*",[1]итого!$1:$1048576,COLUMN(G21),0)</f>
        <v>45867</v>
      </c>
      <c r="AG20" s="7">
        <f>VLOOKUP("*Ярославская*",[1]итого!$1:$1048576,COLUMN(H21),0)</f>
        <v>45436</v>
      </c>
      <c r="AH20" s="7">
        <f>VLOOKUP("*Ярославская*",[1]итого!$1:$1048576,COLUMN(I21),0)</f>
        <v>45924</v>
      </c>
      <c r="AI20" s="7">
        <f>VLOOKUP("*Ярославская*",[1]итого!$1:$1048576,COLUMN(J21),0)</f>
        <v>46605</v>
      </c>
      <c r="AJ20" s="7">
        <f>VLOOKUP("*Ярославская*",[1]итого!$1:$1048576,COLUMN(K21),0)</f>
        <v>46360</v>
      </c>
      <c r="AK20" s="7">
        <f>VLOOKUP("*Ярославская*",[1]итого!$1:$1048576,COLUMN(L21),0)</f>
        <v>47108</v>
      </c>
      <c r="AL20" s="7">
        <f>VLOOKUP("*Ярославская*",[1]итого!$1:$1048576,COLUMN(M21),0)</f>
        <v>47664</v>
      </c>
      <c r="AM20" s="7">
        <f>VLOOKUP("*Ярославская*",[1]итого!$1:$1048576,COLUMN(N21),0)</f>
        <v>47990</v>
      </c>
      <c r="AN20" s="7">
        <f>VLOOKUP("*Ярославская*",[1]итого!$1:$1048576,COLUMN(O21),0)</f>
        <v>48749</v>
      </c>
      <c r="AO20" s="7">
        <f>VLOOKUP("*Ярославская*",[1]итого!$1:$1048576,COLUMN(P21),0)</f>
        <v>49501</v>
      </c>
      <c r="AP20" s="7">
        <f>VLOOKUP("*Ярославская*",[1]итого!$1:$1048576,COLUMN(Q21),0)</f>
        <v>49744</v>
      </c>
      <c r="AQ20" s="7">
        <f>VLOOKUP("*Ярославская*",[1]итого!$1:$1048576,COLUMN(R21),0)</f>
        <v>50235</v>
      </c>
      <c r="AR20" s="7">
        <f>VLOOKUP("*Ярославская*",[1]итого!$1:$1048576,COLUMN(S21),0)</f>
        <v>50990</v>
      </c>
      <c r="AS20" s="7">
        <f>VLOOKUP("*Ярославская*",[1]итого!$1:$1048576,COLUMN(T21),0)</f>
        <v>52118</v>
      </c>
      <c r="AT20" s="7">
        <f>VLOOKUP("*Ярославская*",[1]итого!$1:$1048576,COLUMN(U21),0)</f>
        <v>53221</v>
      </c>
      <c r="AU20" s="7">
        <f>VLOOKUP("*Ярославская*",[1]итого!$1:$1048576,COLUMN(V21),0)</f>
        <v>54657</v>
      </c>
      <c r="AV20" s="7">
        <f>VLOOKUP("*Ярославская*",[1]итого!$1:$1048576,COLUMN(W21),0)</f>
        <v>56394</v>
      </c>
      <c r="AW20" s="7">
        <f>VLOOKUP("*Ярославская*",[1]итого!$1:$1048576,COLUMN(X21),0)</f>
        <v>56065</v>
      </c>
      <c r="AX20" s="7">
        <f>VLOOKUP("*Ярославская*",[1]итого!$1:$1048576,COLUMN(Y21),0)</f>
        <v>56553</v>
      </c>
      <c r="AY20" s="7">
        <f>VLOOKUP("*Ярославская*",[1]итого!$1:$1048576,COLUMN(Z21),0)</f>
        <v>56882</v>
      </c>
      <c r="AZ20" s="7">
        <f>VLOOKUP("*Ярославская*",[1]итого!$1:$1048576,COLUMN(AA21),0)</f>
        <v>57887</v>
      </c>
      <c r="BA20" s="7">
        <f>VLOOKUP("*Ярославская*",[1]итого!$1:$1048576,COLUMN(AB21),0)</f>
        <v>59284</v>
      </c>
      <c r="BB20" s="7">
        <f>VLOOKUP("*Ярославская*",[1]итого!$1:$1048576,COLUMN(AC21),0)</f>
        <v>61220</v>
      </c>
      <c r="BC20" s="7">
        <f>VLOOKUP("*Ярославская*",[1]итого!$1:$1048576,COLUMN(AD21),0)</f>
        <v>62198</v>
      </c>
      <c r="BD20" s="7">
        <f>VLOOKUP("*Ярославская*",[1]итого!$1:$1048576,COLUMN(AE21),0)</f>
        <v>63865</v>
      </c>
      <c r="BE20" s="7">
        <f>VLOOKUP("*Ярославская*",[1]итого!$1:$1048576,COLUMN(AF21),0)</f>
        <v>65020</v>
      </c>
      <c r="BF20" s="7">
        <f>VLOOKUP("*Ярославская*",[1]итого!$1:$1048576,COLUMN(AG21),0)</f>
        <v>65882</v>
      </c>
      <c r="BG20" s="7">
        <f>VLOOKUP("*Ярославская*",[1]итого!$1:$1048576,COLUMN(AH21),0)</f>
        <v>67138</v>
      </c>
      <c r="BH20" s="7">
        <f>VLOOKUP("*Ярославская*",[1]итого!$1:$1048576,COLUMN(AI21),0)</f>
        <v>68470</v>
      </c>
      <c r="BI20" s="7">
        <f>VLOOKUP("*Ярославская*",[1]итого!$1:$1048576,COLUMN(AJ21),0)</f>
        <v>67375</v>
      </c>
      <c r="BJ20" s="7">
        <f>VLOOKUP("*Ярославская*",[1]итого!$1:$1048576,COLUMN(AK21),0)</f>
        <v>69464</v>
      </c>
      <c r="BK20" s="7">
        <f>VLOOKUP("*Ярославская*",[1]итого!$1:$1048576,COLUMN(AL21),0)</f>
        <v>69959</v>
      </c>
      <c r="BL20" s="7">
        <f>VLOOKUP("*Ярославская*",[1]итого!$1:$1048576,COLUMN(AM21),0)</f>
        <v>71560</v>
      </c>
      <c r="BM20" s="7">
        <f>VLOOKUP("*Ярославская*",[1]итого!$1:$1048576,COLUMN(AN21),0)</f>
        <v>73019</v>
      </c>
      <c r="BN20" s="7">
        <f>VLOOKUP("*Ярославская*",[1]итого!$1:$1048576,COLUMN(AO21),0)</f>
        <v>72822</v>
      </c>
      <c r="BO20" s="7">
        <f>VLOOKUP("*Ярославская*",[1]итого!$1:$1048576,COLUMN(AP21),0)</f>
        <v>72585</v>
      </c>
      <c r="BP20" s="7">
        <f>VLOOKUP("*Ярославская*",[1]итого!$1:$1048576,COLUMN(AQ21),0)</f>
        <v>72803</v>
      </c>
      <c r="BQ20" s="7">
        <f>VLOOKUP("*Ярославская*",[1]итого!$1:$1048576,COLUMN(AR21),0)</f>
        <v>73649</v>
      </c>
      <c r="BR20" s="7">
        <f>VLOOKUP("*Ярославская*",[1]итого!$1:$1048576,COLUMN(AS21),0)</f>
        <v>74075</v>
      </c>
      <c r="BS20" s="7">
        <f>VLOOKUP("*Ярославская*",[1]итого!$1:$1048576,COLUMN(AT21),0)</f>
        <v>76138</v>
      </c>
      <c r="BT20" s="7">
        <f>VLOOKUP("*Ярославская*",[1]итого!$1:$1048576,COLUMN(AU21),0)</f>
        <v>77653</v>
      </c>
      <c r="BU20" s="7">
        <f>VLOOKUP("*Ярославская*",[1]итого!$1:$1048576,COLUMN(AV21),0)</f>
        <v>78758</v>
      </c>
      <c r="BV20" s="7">
        <f>VLOOKUP("*Ярославская*",[1]итого!$1:$1048576,COLUMN(AW21),0)</f>
        <v>80907</v>
      </c>
      <c r="BW20" s="7">
        <f>VLOOKUP("*Ярославская*",[1]итого!$1:$1048576,COLUMN(AX21),0)</f>
        <v>81303</v>
      </c>
      <c r="BX20" s="7">
        <f>VLOOKUP("*Ярославская*",[1]итого!$1:$1048576,COLUMN(AY21),0)</f>
        <v>82546</v>
      </c>
      <c r="BY20" s="7">
        <f>VLOOKUP("*Ярославская*",[1]итого!$1:$1048576,COLUMN(AZ21),0)</f>
        <v>84579</v>
      </c>
      <c r="BZ20" s="7">
        <f>VLOOKUP("*Ярославская*",[1]итого!$1:$1048576,COLUMN(BA21),0)</f>
        <v>86590</v>
      </c>
      <c r="CA20" s="7">
        <f>VLOOKUP("*Ярославская*",[1]итого!$1:$1048576,COLUMN(BB21),0)</f>
        <v>88560</v>
      </c>
      <c r="CB20" s="7">
        <f>VLOOKUP("*Ярославская*",[1]итого!$1:$1048576,COLUMN(BC21),0)</f>
        <v>90698</v>
      </c>
      <c r="CC20" s="7">
        <f>VLOOKUP("*Ярославская*",[1]итого!$1:$1048576,COLUMN(BD21),0)</f>
        <v>91571</v>
      </c>
      <c r="CD20" s="7">
        <f>VLOOKUP("*Ярославская*",[1]итого!$1:$1048576,COLUMN(BE21),0)</f>
        <v>95231</v>
      </c>
      <c r="CE20" s="7">
        <f>VLOOKUP("*Ярославская*",[1]итого!$1:$1048576,COLUMN(BF21),0)</f>
        <v>99697</v>
      </c>
      <c r="CF20" s="7">
        <f>VLOOKUP("*Ярославская*",[1]итого!$1:$1048576,COLUMN(BG21),0)</f>
        <v>102517</v>
      </c>
      <c r="CG20" s="7">
        <f>VLOOKUP("*Ярославская*",[1]итого!$1:$1048576,COLUMN(BH21),0)</f>
        <v>104570</v>
      </c>
      <c r="CH20" s="7">
        <f>VLOOKUP("*Ярославская*",[1]итого!$1:$1048576,COLUMN(BI21),0)</f>
        <v>106390</v>
      </c>
      <c r="CI20" s="7">
        <f>VLOOKUP("*Ярославская*",[1]итого!$1:$1048576,COLUMN(BJ21),0)</f>
        <v>106896</v>
      </c>
      <c r="CJ20" s="7">
        <f>VLOOKUP("*Ярославская*",[1]итого!$1:$1048576,COLUMN(BK21),0)</f>
        <v>107274</v>
      </c>
      <c r="CK20" s="7">
        <f>VLOOKUP("*Ярославская*",[1]итого!$1:$1048576,COLUMN(BL21),0)</f>
        <v>108688</v>
      </c>
      <c r="CL20" s="7">
        <f>VLOOKUP("*Ярославская*",[1]итого!$1:$1048576,COLUMN(BM21),0)</f>
        <v>109765</v>
      </c>
      <c r="CM20" s="7">
        <f>VLOOKUP("*Ярославская*",[1]итого!$1:$1048576,COLUMN(BN21),0)</f>
        <v>111274</v>
      </c>
      <c r="CN20" s="7">
        <f>VLOOKUP("*Ярославская*",[1]итого!$1:$1048576,COLUMN(BO21),0)</f>
        <v>114187</v>
      </c>
      <c r="CO20" s="7">
        <f>VLOOKUP("*Ярославская*",[1]итого!$1:$1048576,COLUMN(BP21),0)</f>
        <v>113393</v>
      </c>
      <c r="CP20" s="7">
        <f>VLOOKUP("*Ярославская*",[1]итого!$1:$1048576,COLUMN(BQ21),0)</f>
        <v>113638</v>
      </c>
      <c r="CQ20" s="7">
        <f>VLOOKUP("*Ярославская*",[1]итого!$1:$1048576,COLUMN(BR21),0)</f>
        <v>113919</v>
      </c>
      <c r="CR20" s="7">
        <f>VLOOKUP("*Ярославская*",[1]итого!$1:$1048576,COLUMN(BS21),0)</f>
        <v>114107</v>
      </c>
      <c r="CS20" s="7">
        <f>VLOOKUP("*Ярославская*",[1]итого!$1:$1048576,COLUMN(BT21),0)</f>
        <v>113710</v>
      </c>
      <c r="CT20" s="7">
        <f>VLOOKUP("*Ярославская*",[1]итого!$1:$1048576,COLUMN(BU21),0)</f>
        <v>114054</v>
      </c>
      <c r="CU20" s="7">
        <f>VLOOKUP("*Ярославская*",[1]итого!$1:$1048576,COLUMN(BV21),0)</f>
        <v>112544</v>
      </c>
      <c r="CV20" s="7">
        <f>VLOOKUP("*Ярославская*",[1]итого!$1:$1048576,COLUMN(BW21),0)</f>
        <v>113020</v>
      </c>
      <c r="CW20" s="7">
        <f>VLOOKUP("*Ярославская*",[1]итого!$1:$1048576,COLUMN(BX21),0)</f>
        <v>113596</v>
      </c>
      <c r="CX20" s="7">
        <f>VLOOKUP("*Ярославская*",[1]итого!$1:$1048576,COLUMN(BY21),0)</f>
        <v>114228</v>
      </c>
      <c r="CY20" s="7">
        <f>VLOOKUP("*Ярославская*",[1]итого!$1:$1048576,COLUMN(BZ21),0)</f>
        <v>114955</v>
      </c>
      <c r="CZ20" s="7">
        <f>VLOOKUP("*Ярославская*",[1]итого!$1:$1048576,COLUMN(CA21),0)</f>
        <v>115215</v>
      </c>
      <c r="DA20" s="7">
        <f>VLOOKUP("*Ярославская*",[1]итого!$1:$1048576,COLUMN(CB21),0)</f>
        <v>114556</v>
      </c>
      <c r="DB20" s="7">
        <f>VLOOKUP("*Ярославская*",[1]итого!$1:$1048576,COLUMN(CC21),0)</f>
        <v>115989</v>
      </c>
      <c r="DC20" s="7">
        <f>VLOOKUP("*Ярославская*",[1]итого!$1:$1048576,COLUMN(CD21),0)</f>
        <v>117224</v>
      </c>
      <c r="DD20" s="7">
        <f>VLOOKUP("*Ярославская*",[1]итого!$1:$1048576,COLUMN(CE21),0)</f>
        <v>118732</v>
      </c>
      <c r="DE20" s="7">
        <f>VLOOKUP("*Ярославская*",[1]итого!$1:$1048576,COLUMN(CF21),0)</f>
        <v>119960</v>
      </c>
      <c r="DF20" s="7">
        <f>VLOOKUP("*Ярославская*",[1]итого!$1:$1048576,COLUMN(CG21),0)</f>
        <v>121920</v>
      </c>
    </row>
    <row r="21" spans="1:110" x14ac:dyDescent="0.25">
      <c r="A21" s="8" t="s">
        <v>19</v>
      </c>
      <c r="B21" s="7">
        <v>492142.41399999999</v>
      </c>
      <c r="C21" s="7">
        <v>498219.39199999999</v>
      </c>
      <c r="D21" s="7">
        <v>506706.29499999998</v>
      </c>
      <c r="E21" s="7">
        <v>510836.783</v>
      </c>
      <c r="F21" s="7">
        <v>517238.74900000001</v>
      </c>
      <c r="G21" s="7">
        <v>522895.33100000001</v>
      </c>
      <c r="H21" s="7">
        <v>530191.65500000003</v>
      </c>
      <c r="I21" s="7">
        <v>540235.71200000006</v>
      </c>
      <c r="J21" s="7">
        <v>545064.37399999995</v>
      </c>
      <c r="K21" s="7">
        <v>558468.49699999997</v>
      </c>
      <c r="L21" s="7">
        <v>568966.08100000001</v>
      </c>
      <c r="M21" s="7">
        <v>573564.36300000001</v>
      </c>
      <c r="N21" s="7">
        <v>583824.18799999997</v>
      </c>
      <c r="O21" s="7">
        <v>596088.04700000002</v>
      </c>
      <c r="P21" s="7">
        <v>610673.42099999997</v>
      </c>
      <c r="Q21" s="7">
        <v>621461.53799999994</v>
      </c>
      <c r="R21" s="7">
        <v>634020.82299999997</v>
      </c>
      <c r="S21" s="7">
        <v>645636.875</v>
      </c>
      <c r="T21" s="7">
        <v>663281.81000000006</v>
      </c>
      <c r="U21" s="7">
        <v>678489.29700000002</v>
      </c>
      <c r="V21" s="7">
        <v>691258.20400000003</v>
      </c>
      <c r="W21" s="7">
        <v>710264.11800000002</v>
      </c>
      <c r="X21" s="7">
        <v>723401.07499999995</v>
      </c>
      <c r="Y21" s="7">
        <v>764552.61994901998</v>
      </c>
      <c r="Z21" s="7">
        <v>782281.50180987001</v>
      </c>
      <c r="AA21" s="7">
        <f>VLOOKUP("*Москва*",[1]итого!$1:$1048576,COLUMN(B22),0)</f>
        <v>764553</v>
      </c>
      <c r="AB21" s="7">
        <f>VLOOKUP("*Москва*",[1]итого!$1:$1048576,COLUMN(C22),0)</f>
        <v>782282</v>
      </c>
      <c r="AC21" s="7">
        <f>VLOOKUP("*Москва*",[1]итого!$1:$1048576,COLUMN(D22),0)</f>
        <v>797015</v>
      </c>
      <c r="AD21" s="7">
        <f>VLOOKUP("*Москва*",[1]итого!$1:$1048576,COLUMN(E22),0)</f>
        <v>813714</v>
      </c>
      <c r="AE21" s="7">
        <f>VLOOKUP("*Москва*",[1]итого!$1:$1048576,COLUMN(F22),0)</f>
        <v>826518</v>
      </c>
      <c r="AF21" s="7">
        <f>VLOOKUP("*Москва*",[1]итого!$1:$1048576,COLUMN(G22),0)</f>
        <v>839948</v>
      </c>
      <c r="AG21" s="7">
        <f>VLOOKUP("*Москва*",[1]итого!$1:$1048576,COLUMN(H22),0)</f>
        <v>849423</v>
      </c>
      <c r="AH21" s="7">
        <f>VLOOKUP("*Москва*",[1]итого!$1:$1048576,COLUMN(I22),0)</f>
        <v>869522</v>
      </c>
      <c r="AI21" s="7">
        <f>VLOOKUP("*Москва*",[1]итого!$1:$1048576,COLUMN(J22),0)</f>
        <v>883773</v>
      </c>
      <c r="AJ21" s="7">
        <f>VLOOKUP("*Москва*",[1]итого!$1:$1048576,COLUMN(K22),0)</f>
        <v>897191</v>
      </c>
      <c r="AK21" s="7">
        <f>VLOOKUP("*Москва*",[1]итого!$1:$1048576,COLUMN(L22),0)</f>
        <v>922546</v>
      </c>
      <c r="AL21" s="7">
        <f>VLOOKUP("*Москва*",[1]итого!$1:$1048576,COLUMN(M22),0)</f>
        <v>942632</v>
      </c>
      <c r="AM21" s="7">
        <f>VLOOKUP("*Москва*",[1]итого!$1:$1048576,COLUMN(N22),0)</f>
        <v>954556</v>
      </c>
      <c r="AN21" s="7">
        <f>VLOOKUP("*Москва*",[1]итого!$1:$1048576,COLUMN(O22),0)</f>
        <v>980691</v>
      </c>
      <c r="AO21" s="7">
        <f>VLOOKUP("*Москва*",[1]итого!$1:$1048576,COLUMN(P22),0)</f>
        <v>1004129</v>
      </c>
      <c r="AP21" s="7">
        <f>VLOOKUP("*Москва*",[1]итого!$1:$1048576,COLUMN(Q22),0)</f>
        <v>1006245</v>
      </c>
      <c r="AQ21" s="7">
        <f>VLOOKUP("*Москва*",[1]итого!$1:$1048576,COLUMN(R22),0)</f>
        <v>1013626</v>
      </c>
      <c r="AR21" s="7">
        <f>VLOOKUP("*Москва*",[1]итого!$1:$1048576,COLUMN(S22),0)</f>
        <v>1027875</v>
      </c>
      <c r="AS21" s="7">
        <f>VLOOKUP("*Москва*",[1]итого!$1:$1048576,COLUMN(T22),0)</f>
        <v>1056109</v>
      </c>
      <c r="AT21" s="7">
        <f>VLOOKUP("*Москва*",[1]итого!$1:$1048576,COLUMN(U22),0)</f>
        <v>1087558</v>
      </c>
      <c r="AU21" s="7">
        <f>VLOOKUP("*Москва*",[1]итого!$1:$1048576,COLUMN(V22),0)</f>
        <v>1129631</v>
      </c>
      <c r="AV21" s="7">
        <f>VLOOKUP("*Москва*",[1]итого!$1:$1048576,COLUMN(W22),0)</f>
        <v>1174998</v>
      </c>
      <c r="AW21" s="7">
        <f>VLOOKUP("*Москва*",[1]итого!$1:$1048576,COLUMN(X22),0)</f>
        <v>1196889</v>
      </c>
      <c r="AX21" s="7">
        <f>VLOOKUP("*Москва*",[1]итого!$1:$1048576,COLUMN(Y22),0)</f>
        <v>1221894</v>
      </c>
      <c r="AY21" s="7">
        <f>VLOOKUP("*Москва*",[1]итого!$1:$1048576,COLUMN(Z22),0)</f>
        <v>1239516</v>
      </c>
      <c r="AZ21" s="7">
        <f>VLOOKUP("*Москва*",[1]итого!$1:$1048576,COLUMN(AA22),0)</f>
        <v>1273675</v>
      </c>
      <c r="BA21" s="7">
        <f>VLOOKUP("*Москва*",[1]итого!$1:$1048576,COLUMN(AB22),0)</f>
        <v>1313328</v>
      </c>
      <c r="BB21" s="7">
        <f>VLOOKUP("*Москва*",[1]итого!$1:$1048576,COLUMN(AC22),0)</f>
        <v>1360657</v>
      </c>
      <c r="BC21" s="7">
        <f>VLOOKUP("*Москва*",[1]итого!$1:$1048576,COLUMN(AD22),0)</f>
        <v>1399975</v>
      </c>
      <c r="BD21" s="7">
        <f>VLOOKUP("*Москва*",[1]итого!$1:$1048576,COLUMN(AE22),0)</f>
        <v>1443870</v>
      </c>
      <c r="BE21" s="7">
        <f>VLOOKUP("*Москва*",[1]итого!$1:$1048576,COLUMN(AF22),0)</f>
        <v>1475389</v>
      </c>
      <c r="BF21" s="7">
        <f>VLOOKUP("*Москва*",[1]итого!$1:$1048576,COLUMN(AG22),0)</f>
        <v>1506332</v>
      </c>
      <c r="BG21" s="7">
        <f>VLOOKUP("*Москва*",[1]итого!$1:$1048576,COLUMN(AH22),0)</f>
        <v>1544152</v>
      </c>
      <c r="BH21" s="7">
        <f>VLOOKUP("*Москва*",[1]итого!$1:$1048576,COLUMN(AI22),0)</f>
        <v>1580889</v>
      </c>
      <c r="BI21" s="7">
        <f>VLOOKUP("*Москва*",[1]итого!$1:$1048576,COLUMN(AJ22),0)</f>
        <v>1598104</v>
      </c>
      <c r="BJ21" s="7">
        <f>VLOOKUP("*Москва*",[1]итого!$1:$1048576,COLUMN(AK22),0)</f>
        <v>1647597</v>
      </c>
      <c r="BK21" s="7">
        <f>VLOOKUP("*Москва*",[1]итого!$1:$1048576,COLUMN(AL22),0)</f>
        <v>1668306</v>
      </c>
      <c r="BL21" s="7">
        <f>VLOOKUP("*Москва*",[1]итого!$1:$1048576,COLUMN(AM22),0)</f>
        <v>1714511</v>
      </c>
      <c r="BM21" s="7">
        <f>VLOOKUP("*Москва*",[1]итого!$1:$1048576,COLUMN(AN22),0)</f>
        <v>1743538</v>
      </c>
      <c r="BN21" s="7">
        <f>VLOOKUP("*Москва*",[1]итого!$1:$1048576,COLUMN(AO22),0)</f>
        <v>1744260</v>
      </c>
      <c r="BO21" s="7">
        <f>VLOOKUP("*Москва*",[1]итого!$1:$1048576,COLUMN(AP22),0)</f>
        <v>1751321</v>
      </c>
      <c r="BP21" s="7">
        <f>VLOOKUP("*Москва*",[1]итого!$1:$1048576,COLUMN(AQ22),0)</f>
        <v>1773926</v>
      </c>
      <c r="BQ21" s="7">
        <f>VLOOKUP("*Москва*",[1]итого!$1:$1048576,COLUMN(AR22),0)</f>
        <v>1807558</v>
      </c>
      <c r="BR21" s="7">
        <f>VLOOKUP("*Москва*",[1]итого!$1:$1048576,COLUMN(AS22),0)</f>
        <v>1832304</v>
      </c>
      <c r="BS21" s="7">
        <f>VLOOKUP("*Москва*",[1]итого!$1:$1048576,COLUMN(AT22),0)</f>
        <v>1870096</v>
      </c>
      <c r="BT21" s="7">
        <f>VLOOKUP("*Москва*",[1]итого!$1:$1048576,COLUMN(AU22),0)</f>
        <v>1889952</v>
      </c>
      <c r="BU21" s="7">
        <f>VLOOKUP("*Москва*",[1]итого!$1:$1048576,COLUMN(AV22),0)</f>
        <v>1909798</v>
      </c>
      <c r="BV21" s="7">
        <f>VLOOKUP("*Москва*",[1]итого!$1:$1048576,COLUMN(AW22),0)</f>
        <v>1938892</v>
      </c>
      <c r="BW21" s="7">
        <f>VLOOKUP("*Москва*",[1]итого!$1:$1048576,COLUMN(AX22),0)</f>
        <v>1941868</v>
      </c>
      <c r="BX21" s="7">
        <f>VLOOKUP("*Москва*",[1]итого!$1:$1048576,COLUMN(AY22),0)</f>
        <v>1966637</v>
      </c>
      <c r="BY21" s="7">
        <f>VLOOKUP("*Москва*",[1]итого!$1:$1048576,COLUMN(AZ22),0)</f>
        <v>1998597</v>
      </c>
      <c r="BZ21" s="7">
        <f>VLOOKUP("*Москва*",[1]итого!$1:$1048576,COLUMN(BA22),0)</f>
        <v>2027126</v>
      </c>
      <c r="CA21" s="7">
        <f>VLOOKUP("*Москва*",[1]итого!$1:$1048576,COLUMN(BB22),0)</f>
        <v>2063523</v>
      </c>
      <c r="CB21" s="7">
        <f>VLOOKUP("*Москва*",[1]итого!$1:$1048576,COLUMN(BC22),0)</f>
        <v>2102259</v>
      </c>
      <c r="CC21" s="7">
        <f>VLOOKUP("*Москва*",[1]итого!$1:$1048576,COLUMN(BD22),0)</f>
        <v>2124466</v>
      </c>
      <c r="CD21" s="7">
        <f>VLOOKUP("*Москва*",[1]итого!$1:$1048576,COLUMN(BE22),0)</f>
        <v>2191718</v>
      </c>
      <c r="CE21" s="7">
        <f>VLOOKUP("*Москва*",[1]итого!$1:$1048576,COLUMN(BF22),0)</f>
        <v>2265901</v>
      </c>
      <c r="CF21" s="7">
        <f>VLOOKUP("*Москва*",[1]итого!$1:$1048576,COLUMN(BG22),0)</f>
        <v>2321362</v>
      </c>
      <c r="CG21" s="7">
        <f>VLOOKUP("*Москва*",[1]итого!$1:$1048576,COLUMN(BH22),0)</f>
        <v>2351432</v>
      </c>
      <c r="CH21" s="7">
        <f>VLOOKUP("*Москва*",[1]итого!$1:$1048576,COLUMN(BI22),0)</f>
        <v>2384992</v>
      </c>
      <c r="CI21" s="7">
        <f>VLOOKUP("*Москва*",[1]итого!$1:$1048576,COLUMN(BJ22),0)</f>
        <v>2411942</v>
      </c>
      <c r="CJ21" s="7">
        <f>VLOOKUP("*Москва*",[1]итого!$1:$1048576,COLUMN(BK22),0)</f>
        <v>2424747</v>
      </c>
      <c r="CK21" s="7">
        <f>VLOOKUP("*Москва*",[1]итого!$1:$1048576,COLUMN(BL22),0)</f>
        <v>2458782</v>
      </c>
      <c r="CL21" s="7">
        <f>VLOOKUP("*Москва*",[1]итого!$1:$1048576,COLUMN(BM22),0)</f>
        <v>2471174</v>
      </c>
      <c r="CM21" s="7">
        <f>VLOOKUP("*Москва*",[1]итого!$1:$1048576,COLUMN(BN22),0)</f>
        <v>2479917</v>
      </c>
      <c r="CN21" s="7">
        <f>VLOOKUP("*Москва*",[1]итого!$1:$1048576,COLUMN(BO22),0)</f>
        <v>2538078</v>
      </c>
      <c r="CO21" s="7">
        <f>VLOOKUP("*Москва*",[1]итого!$1:$1048576,COLUMN(BP22),0)</f>
        <v>2531794</v>
      </c>
      <c r="CP21" s="7">
        <f>VLOOKUP("*Москва*",[1]итого!$1:$1048576,COLUMN(BQ22),0)</f>
        <v>2538930</v>
      </c>
      <c r="CQ21" s="7">
        <f>VLOOKUP("*Москва*",[1]итого!$1:$1048576,COLUMN(BR22),0)</f>
        <v>2524107</v>
      </c>
      <c r="CR21" s="7">
        <f>VLOOKUP("*Москва*",[1]итого!$1:$1048576,COLUMN(BS22),0)</f>
        <v>2471571</v>
      </c>
      <c r="CS21" s="7">
        <f>VLOOKUP("*Москва*",[1]итого!$1:$1048576,COLUMN(BT22),0)</f>
        <v>2483374</v>
      </c>
      <c r="CT21" s="7">
        <f>VLOOKUP("*Москва*",[1]итого!$1:$1048576,COLUMN(BU22),0)</f>
        <v>2492692</v>
      </c>
      <c r="CU21" s="7">
        <f>VLOOKUP("*Москва*",[1]итого!$1:$1048576,COLUMN(BV22),0)</f>
        <v>2537397</v>
      </c>
      <c r="CV21" s="7">
        <f>VLOOKUP("*Москва*",[1]итого!$1:$1048576,COLUMN(BW22),0)</f>
        <v>2552944</v>
      </c>
      <c r="CW21" s="7">
        <f>VLOOKUP("*Москва*",[1]итого!$1:$1048576,COLUMN(BX22),0)</f>
        <v>2566301</v>
      </c>
      <c r="CX21" s="7">
        <f>VLOOKUP("*Москва*",[1]итого!$1:$1048576,COLUMN(BY22),0)</f>
        <v>2583726</v>
      </c>
      <c r="CY21" s="7">
        <f>VLOOKUP("*Москва*",[1]итого!$1:$1048576,COLUMN(BZ22),0)</f>
        <v>2600035</v>
      </c>
      <c r="CZ21" s="7">
        <f>VLOOKUP("*Москва*",[1]итого!$1:$1048576,COLUMN(CA22),0)</f>
        <v>2609387</v>
      </c>
      <c r="DA21" s="7">
        <f>VLOOKUP("*Москва*",[1]итого!$1:$1048576,COLUMN(CB22),0)</f>
        <v>2626561</v>
      </c>
      <c r="DB21" s="7">
        <f>VLOOKUP("*Москва*",[1]итого!$1:$1048576,COLUMN(CC22),0)</f>
        <v>2646394</v>
      </c>
      <c r="DC21" s="7">
        <f>VLOOKUP("*Москва*",[1]итого!$1:$1048576,COLUMN(CD22),0)</f>
        <v>2677957</v>
      </c>
      <c r="DD21" s="7">
        <f>VLOOKUP("*Москва*",[1]итого!$1:$1048576,COLUMN(CE22),0)</f>
        <v>2712371</v>
      </c>
      <c r="DE21" s="7">
        <f>VLOOKUP("*Москва*",[1]итого!$1:$1048576,COLUMN(CF22),0)</f>
        <v>2740827</v>
      </c>
      <c r="DF21" s="7">
        <f>VLOOKUP("*Москва*",[1]итого!$1:$1048576,COLUMN(CG22),0)</f>
        <v>2783553</v>
      </c>
    </row>
    <row r="22" spans="1:110" ht="31.5" x14ac:dyDescent="0.25">
      <c r="A22" s="6" t="s">
        <v>20</v>
      </c>
      <c r="B22" s="7">
        <v>535987.01</v>
      </c>
      <c r="C22" s="7">
        <v>543556.27899999998</v>
      </c>
      <c r="D22" s="7">
        <v>552042.09299999999</v>
      </c>
      <c r="E22" s="7">
        <v>553247.38899999997</v>
      </c>
      <c r="F22" s="7">
        <v>562253.86499999999</v>
      </c>
      <c r="G22" s="7">
        <v>570088.30200000003</v>
      </c>
      <c r="H22" s="7">
        <v>579257.42200000002</v>
      </c>
      <c r="I22" s="7">
        <v>590135.41099999996</v>
      </c>
      <c r="J22" s="7">
        <v>597323.27800000005</v>
      </c>
      <c r="K22" s="7">
        <v>611967.17000000004</v>
      </c>
      <c r="L22" s="7">
        <v>629087.96699999995</v>
      </c>
      <c r="M22" s="7">
        <v>636695.48300000001</v>
      </c>
      <c r="N22" s="7">
        <v>648672.65800000005</v>
      </c>
      <c r="O22" s="7">
        <v>663260.36399999994</v>
      </c>
      <c r="P22" s="7">
        <v>678741.81799999997</v>
      </c>
      <c r="Q22" s="7">
        <v>692414.37</v>
      </c>
      <c r="R22" s="7">
        <v>707552.71499999997</v>
      </c>
      <c r="S22" s="7">
        <v>721273.28500000003</v>
      </c>
      <c r="T22" s="7">
        <v>736814.58299999998</v>
      </c>
      <c r="U22" s="7">
        <v>753270.58900000004</v>
      </c>
      <c r="V22" s="7">
        <v>764774.91899999999</v>
      </c>
      <c r="W22" s="7">
        <v>787413.72699999996</v>
      </c>
      <c r="X22" s="7">
        <v>787625.54700000002</v>
      </c>
      <c r="Y22" s="7">
        <v>817359.95338227996</v>
      </c>
      <c r="Z22" s="7">
        <v>833088.43917638005</v>
      </c>
      <c r="AA22" s="7">
        <f>VLOOKUP("*Северо-Западный*",[1]итого!$1:$1048576,COLUMN(B23),0)</f>
        <v>817360</v>
      </c>
      <c r="AB22" s="7">
        <f>VLOOKUP("*Северо-Западный*",[1]итого!$1:$1048576,COLUMN(C23),0)</f>
        <v>833088</v>
      </c>
      <c r="AC22" s="7">
        <f>VLOOKUP("*Северо-Западный*",[1]итого!$1:$1048576,COLUMN(D23),0)</f>
        <v>847571</v>
      </c>
      <c r="AD22" s="7">
        <f>VLOOKUP("*Северо-Западный*",[1]итого!$1:$1048576,COLUMN(E23),0)</f>
        <v>863967</v>
      </c>
      <c r="AE22" s="7">
        <f>VLOOKUP("*Северо-Западный*",[1]итого!$1:$1048576,COLUMN(F23),0)</f>
        <v>876443</v>
      </c>
      <c r="AF22" s="7">
        <f>VLOOKUP("*Северо-Западный*",[1]итого!$1:$1048576,COLUMN(G23),0)</f>
        <v>887330</v>
      </c>
      <c r="AG22" s="7">
        <f>VLOOKUP("*Северо-Западный*",[1]итого!$1:$1048576,COLUMN(H23),0)</f>
        <v>890191</v>
      </c>
      <c r="AH22" s="7">
        <f>VLOOKUP("*Северо-Западный*",[1]итого!$1:$1048576,COLUMN(I23),0)</f>
        <v>905720</v>
      </c>
      <c r="AI22" s="7">
        <f>VLOOKUP("*Северо-Западный*",[1]итого!$1:$1048576,COLUMN(J23),0)</f>
        <v>918787</v>
      </c>
      <c r="AJ22" s="7">
        <f>VLOOKUP("*Северо-Западный*",[1]итого!$1:$1048576,COLUMN(K23),0)</f>
        <v>923024</v>
      </c>
      <c r="AK22" s="7">
        <f>VLOOKUP("*Северо-Западный*",[1]итого!$1:$1048576,COLUMN(L23),0)</f>
        <v>940180</v>
      </c>
      <c r="AL22" s="7">
        <f>VLOOKUP("*Северо-Западный*",[1]итого!$1:$1048576,COLUMN(M23),0)</f>
        <v>956485</v>
      </c>
      <c r="AM22" s="7">
        <f>VLOOKUP("*Северо-Западный*",[1]итого!$1:$1048576,COLUMN(N23),0)</f>
        <v>965026</v>
      </c>
      <c r="AN22" s="7">
        <f>VLOOKUP("*Северо-Западный*",[1]итого!$1:$1048576,COLUMN(O23),0)</f>
        <v>982019</v>
      </c>
      <c r="AO22" s="7">
        <f>VLOOKUP("*Северо-Западный*",[1]итого!$1:$1048576,COLUMN(P23),0)</f>
        <v>998498</v>
      </c>
      <c r="AP22" s="7">
        <f>VLOOKUP("*Северо-Западный*",[1]итого!$1:$1048576,COLUMN(Q23),0)</f>
        <v>1004254</v>
      </c>
      <c r="AQ22" s="7">
        <f>VLOOKUP("*Северо-Западный*",[1]итого!$1:$1048576,COLUMN(R23),0)</f>
        <v>1014894</v>
      </c>
      <c r="AR22" s="7">
        <f>VLOOKUP("*Северо-Западный*",[1]итого!$1:$1048576,COLUMN(S23),0)</f>
        <v>1032116</v>
      </c>
      <c r="AS22" s="7">
        <f>VLOOKUP("*Северо-Западный*",[1]итого!$1:$1048576,COLUMN(T23),0)</f>
        <v>1054757</v>
      </c>
      <c r="AT22" s="7">
        <f>VLOOKUP("*Северо-Западный*",[1]итого!$1:$1048576,COLUMN(U23),0)</f>
        <v>1079439</v>
      </c>
      <c r="AU22" s="7">
        <f>VLOOKUP("*Северо-Западный*",[1]итого!$1:$1048576,COLUMN(V23),0)</f>
        <v>1112800</v>
      </c>
      <c r="AV22" s="7">
        <f>VLOOKUP("*Северо-Западный*",[1]итого!$1:$1048576,COLUMN(W23),0)</f>
        <v>1147289</v>
      </c>
      <c r="AW22" s="7">
        <f>VLOOKUP("*Северо-Западный*",[1]итого!$1:$1048576,COLUMN(X23),0)</f>
        <v>1149874</v>
      </c>
      <c r="AX22" s="7">
        <f>VLOOKUP("*Северо-Западный*",[1]итого!$1:$1048576,COLUMN(Y23),0)</f>
        <v>1167161</v>
      </c>
      <c r="AY22" s="7">
        <f>VLOOKUP("*Северо-Западный*",[1]итого!$1:$1048576,COLUMN(Z23),0)</f>
        <v>1178775</v>
      </c>
      <c r="AZ22" s="7">
        <f>VLOOKUP("*Северо-Западный*",[1]итого!$1:$1048576,COLUMN(AA23),0)</f>
        <v>1201699</v>
      </c>
      <c r="BA22" s="7">
        <f>VLOOKUP("*Северо-Западный*",[1]итого!$1:$1048576,COLUMN(AB23),0)</f>
        <v>1229434</v>
      </c>
      <c r="BB22" s="7">
        <f>VLOOKUP("*Северо-Западный*",[1]итого!$1:$1048576,COLUMN(AC23),0)</f>
        <v>1264757</v>
      </c>
      <c r="BC22" s="7">
        <f>VLOOKUP("*Северо-Западный*",[1]итого!$1:$1048576,COLUMN(AD23),0)</f>
        <v>1293076</v>
      </c>
      <c r="BD22" s="7">
        <f>VLOOKUP("*Северо-Западный*",[1]итого!$1:$1048576,COLUMN(AE23),0)</f>
        <v>1329461</v>
      </c>
      <c r="BE22" s="7">
        <f>VLOOKUP("*Северо-Западный*",[1]итого!$1:$1048576,COLUMN(AF23),0)</f>
        <v>1351840</v>
      </c>
      <c r="BF22" s="7">
        <f>VLOOKUP("*Северо-Западный*",[1]итого!$1:$1048576,COLUMN(AG23),0)</f>
        <v>1374617</v>
      </c>
      <c r="BG22" s="7">
        <f>VLOOKUP("*Северо-Западный*",[1]итого!$1:$1048576,COLUMN(AH23),0)</f>
        <v>1403055</v>
      </c>
      <c r="BH22" s="7">
        <f>VLOOKUP("*Северо-Западный*",[1]итого!$1:$1048576,COLUMN(AI23),0)</f>
        <v>1430589</v>
      </c>
      <c r="BI22" s="7">
        <f>VLOOKUP("*Северо-Западный*",[1]итого!$1:$1048576,COLUMN(AJ23),0)</f>
        <v>1437938</v>
      </c>
      <c r="BJ22" s="7">
        <f>VLOOKUP("*Северо-Западный*",[1]итого!$1:$1048576,COLUMN(AK23),0)</f>
        <v>1476783</v>
      </c>
      <c r="BK22" s="7">
        <f>VLOOKUP("*Северо-Западный*",[1]итого!$1:$1048576,COLUMN(AL23),0)</f>
        <v>1495543</v>
      </c>
      <c r="BL22" s="7">
        <f>VLOOKUP("*Северо-Западный*",[1]итого!$1:$1048576,COLUMN(AM23),0)</f>
        <v>1528352</v>
      </c>
      <c r="BM22" s="7">
        <f>VLOOKUP("*Северо-Западный*",[1]итого!$1:$1048576,COLUMN(AN23),0)</f>
        <v>1560581</v>
      </c>
      <c r="BN22" s="7">
        <f>VLOOKUP("*Северо-Западный*",[1]итого!$1:$1048576,COLUMN(AO23),0)</f>
        <v>1559761</v>
      </c>
      <c r="BO22" s="7">
        <f>VLOOKUP("*Северо-Западный*",[1]итого!$1:$1048576,COLUMN(AP23),0)</f>
        <v>1558383</v>
      </c>
      <c r="BP22" s="7">
        <f>VLOOKUP("*Северо-Западный*",[1]итого!$1:$1048576,COLUMN(AQ23),0)</f>
        <v>1569461</v>
      </c>
      <c r="BQ22" s="7">
        <f>VLOOKUP("*Северо-Западный*",[1]итого!$1:$1048576,COLUMN(AR23),0)</f>
        <v>1589132</v>
      </c>
      <c r="BR22" s="7">
        <f>VLOOKUP("*Северо-Западный*",[1]итого!$1:$1048576,COLUMN(AS23),0)</f>
        <v>1599108</v>
      </c>
      <c r="BS22" s="7">
        <f>VLOOKUP("*Северо-Западный*",[1]итого!$1:$1048576,COLUMN(AT23),0)</f>
        <v>1630212</v>
      </c>
      <c r="BT22" s="7">
        <f>VLOOKUP("*Северо-Западный*",[1]итого!$1:$1048576,COLUMN(AU23),0)</f>
        <v>1652684</v>
      </c>
      <c r="BU22" s="7">
        <f>VLOOKUP("*Северо-Западный*",[1]итого!$1:$1048576,COLUMN(AV23),0)</f>
        <v>1669460</v>
      </c>
      <c r="BV22" s="7">
        <f>VLOOKUP("*Северо-Западный*",[1]итого!$1:$1048576,COLUMN(AW23),0)</f>
        <v>1702345</v>
      </c>
      <c r="BW22" s="7">
        <f>VLOOKUP("*Северо-Западный*",[1]итого!$1:$1048576,COLUMN(AX23),0)</f>
        <v>1709167</v>
      </c>
      <c r="BX22" s="7">
        <f>VLOOKUP("*Северо-Западный*",[1]итого!$1:$1048576,COLUMN(AY23),0)</f>
        <v>1729943</v>
      </c>
      <c r="BY22" s="7">
        <f>VLOOKUP("*Северо-Западный*",[1]итого!$1:$1048576,COLUMN(AZ23),0)</f>
        <v>1758880</v>
      </c>
      <c r="BZ22" s="7">
        <f>VLOOKUP("*Северо-Западный*",[1]итого!$1:$1048576,COLUMN(BA23),0)</f>
        <v>1789139</v>
      </c>
      <c r="CA22" s="7">
        <f>VLOOKUP("*Северо-Западный*",[1]итого!$1:$1048576,COLUMN(BB23),0)</f>
        <v>1818997</v>
      </c>
      <c r="CB22" s="7">
        <f>VLOOKUP("*Северо-Западный*",[1]итого!$1:$1048576,COLUMN(BC23),0)</f>
        <v>1851675</v>
      </c>
      <c r="CC22" s="7">
        <f>VLOOKUP("*Северо-Западный*",[1]итого!$1:$1048576,COLUMN(BD23),0)</f>
        <v>1867586</v>
      </c>
      <c r="CD22" s="7">
        <f>VLOOKUP("*Северо-Западный*",[1]итого!$1:$1048576,COLUMN(BE23),0)</f>
        <v>1922467</v>
      </c>
      <c r="CE22" s="7">
        <f>VLOOKUP("*Северо-Западный*",[1]итого!$1:$1048576,COLUMN(BF23),0)</f>
        <v>1986482</v>
      </c>
      <c r="CF22" s="7">
        <f>VLOOKUP("*Северо-Западный*",[1]итого!$1:$1048576,COLUMN(BG23),0)</f>
        <v>2034031</v>
      </c>
      <c r="CG22" s="7">
        <f>VLOOKUP("*Северо-Западный*",[1]итого!$1:$1048576,COLUMN(BH23),0)</f>
        <v>2063906</v>
      </c>
      <c r="CH22" s="7">
        <f>VLOOKUP("*Северо-Западный*",[1]итого!$1:$1048576,COLUMN(BI23),0)</f>
        <v>2094017</v>
      </c>
      <c r="CI22" s="7">
        <f>VLOOKUP("*Северо-Западный*",[1]итого!$1:$1048576,COLUMN(BJ23),0)</f>
        <v>2107941</v>
      </c>
      <c r="CJ22" s="7">
        <f>VLOOKUP("*Северо-Западный*",[1]итого!$1:$1048576,COLUMN(BK23),0)</f>
        <v>2114736</v>
      </c>
      <c r="CK22" s="7">
        <f>VLOOKUP("*Северо-Западный*",[1]итого!$1:$1048576,COLUMN(BL23),0)</f>
        <v>2141010</v>
      </c>
      <c r="CL22" s="7">
        <f>VLOOKUP("*Северо-Западный*",[1]итого!$1:$1048576,COLUMN(BM23),0)</f>
        <v>2150522</v>
      </c>
      <c r="CM22" s="7">
        <f>VLOOKUP("*Северо-Западный*",[1]итого!$1:$1048576,COLUMN(BN23),0)</f>
        <v>2159838</v>
      </c>
      <c r="CN22" s="7">
        <f>VLOOKUP("*Северо-Западный*",[1]итого!$1:$1048576,COLUMN(BO23),0)</f>
        <v>2209368</v>
      </c>
      <c r="CO22" s="7">
        <f>VLOOKUP("*Северо-Западный*",[1]итого!$1:$1048576,COLUMN(BP23),0)</f>
        <v>2197427</v>
      </c>
      <c r="CP22" s="7">
        <f>VLOOKUP("*Северо-Западный*",[1]итого!$1:$1048576,COLUMN(BQ23),0)</f>
        <v>2200713</v>
      </c>
      <c r="CQ22" s="7">
        <f>VLOOKUP("*Северо-Западный*",[1]итого!$1:$1048576,COLUMN(BR23),0)</f>
        <v>2190046</v>
      </c>
      <c r="CR22" s="7">
        <f>VLOOKUP("*Северо-Западный*",[1]итого!$1:$1048576,COLUMN(BS23),0)</f>
        <v>2155472</v>
      </c>
      <c r="CS22" s="7">
        <f>VLOOKUP("*Северо-Западный*",[1]итого!$1:$1048576,COLUMN(BT23),0)</f>
        <v>2161214</v>
      </c>
      <c r="CT22" s="7">
        <f>VLOOKUP("*Северо-Западный*",[1]итого!$1:$1048576,COLUMN(BU23),0)</f>
        <v>2167993</v>
      </c>
      <c r="CU22" s="7">
        <f>VLOOKUP("*Северо-Западный*",[1]итого!$1:$1048576,COLUMN(BV23),0)</f>
        <v>2159841</v>
      </c>
      <c r="CV22" s="7">
        <f>VLOOKUP("*Северо-Западный*",[1]итого!$1:$1048576,COLUMN(BW23),0)</f>
        <v>2166082</v>
      </c>
      <c r="CW22" s="7">
        <f>VLOOKUP("*Северо-Западный*",[1]итого!$1:$1048576,COLUMN(BX23),0)</f>
        <v>2174901</v>
      </c>
      <c r="CX22" s="7">
        <f>VLOOKUP("*Северо-Западный*",[1]итого!$1:$1048576,COLUMN(BY23),0)</f>
        <v>2187223</v>
      </c>
      <c r="CY22" s="7">
        <f>VLOOKUP("*Северо-Западный*",[1]итого!$1:$1048576,COLUMN(BZ23),0)</f>
        <v>2199576</v>
      </c>
      <c r="CZ22" s="7">
        <f>VLOOKUP("*Северо-Западный*",[1]итого!$1:$1048576,COLUMN(CA23),0)</f>
        <v>2212455</v>
      </c>
      <c r="DA22" s="7">
        <f>VLOOKUP("*Северо-Западный*",[1]итого!$1:$1048576,COLUMN(CB23),0)</f>
        <v>2202972</v>
      </c>
      <c r="DB22" s="7">
        <f>VLOOKUP("*Северо-Западный*",[1]итого!$1:$1048576,COLUMN(CC23),0)</f>
        <v>2225608</v>
      </c>
      <c r="DC22" s="7">
        <f>VLOOKUP("*Северо-Западный*",[1]итого!$1:$1048576,COLUMN(CD23),0)</f>
        <v>2252750</v>
      </c>
      <c r="DD22" s="7">
        <f>VLOOKUP("*Северо-Западный*",[1]итого!$1:$1048576,COLUMN(CE23),0)</f>
        <v>2285444</v>
      </c>
      <c r="DE22" s="7">
        <f>VLOOKUP("*Северо-Западный*",[1]итого!$1:$1048576,COLUMN(CF23),0)</f>
        <v>2312855</v>
      </c>
      <c r="DF22" s="7">
        <f>VLOOKUP("*Северо-Западный*",[1]итого!$1:$1048576,COLUMN(CG23),0)</f>
        <v>2357331</v>
      </c>
    </row>
    <row r="23" spans="1:110" x14ac:dyDescent="0.25">
      <c r="A23" s="8" t="s">
        <v>21</v>
      </c>
      <c r="B23" s="7">
        <v>22048</v>
      </c>
      <c r="C23" s="7">
        <v>22252.109</v>
      </c>
      <c r="D23" s="7">
        <v>22379.642</v>
      </c>
      <c r="E23" s="7">
        <v>22270.44</v>
      </c>
      <c r="F23" s="7">
        <v>22492.875</v>
      </c>
      <c r="G23" s="7">
        <v>22629.638999999999</v>
      </c>
      <c r="H23" s="7">
        <v>22913.33</v>
      </c>
      <c r="I23" s="7">
        <v>23139.008000000002</v>
      </c>
      <c r="J23" s="7">
        <v>23208.251</v>
      </c>
      <c r="K23" s="7">
        <v>23581.952000000001</v>
      </c>
      <c r="L23" s="7">
        <v>23900.056</v>
      </c>
      <c r="M23" s="7">
        <v>24054.109</v>
      </c>
      <c r="N23" s="7">
        <v>24398.883000000002</v>
      </c>
      <c r="O23" s="7">
        <v>24738.142</v>
      </c>
      <c r="P23" s="7">
        <v>25264.959999999999</v>
      </c>
      <c r="Q23" s="7">
        <v>25693.543000000001</v>
      </c>
      <c r="R23" s="7">
        <v>26101.308000000001</v>
      </c>
      <c r="S23" s="7">
        <v>26414.896000000001</v>
      </c>
      <c r="T23" s="7">
        <v>26766.896000000001</v>
      </c>
      <c r="U23" s="7">
        <v>27273.403999999999</v>
      </c>
      <c r="V23" s="7">
        <v>27766.811000000002</v>
      </c>
      <c r="W23" s="7">
        <v>28419.512999999999</v>
      </c>
      <c r="X23" s="7">
        <v>28274.477999999999</v>
      </c>
      <c r="Y23" s="7">
        <v>29408.501885260001</v>
      </c>
      <c r="Z23" s="7">
        <v>29878.451754879999</v>
      </c>
      <c r="AA23" s="7">
        <f>VLOOKUP("*Карелия*",[1]итого!$1:$1048576,COLUMN(B24),0)</f>
        <v>29409</v>
      </c>
      <c r="AB23" s="7">
        <f>VLOOKUP("*Карелия*",[1]итого!$1:$1048576,COLUMN(C24),0)</f>
        <v>29878</v>
      </c>
      <c r="AC23" s="7">
        <f>VLOOKUP("*Карелия*",[1]итого!$1:$1048576,COLUMN(D24),0)</f>
        <v>30169</v>
      </c>
      <c r="AD23" s="7">
        <f>VLOOKUP("*Карелия*",[1]итого!$1:$1048576,COLUMN(E24),0)</f>
        <v>30535</v>
      </c>
      <c r="AE23" s="7">
        <f>VLOOKUP("*Карелия*",[1]итого!$1:$1048576,COLUMN(F24),0)</f>
        <v>30688</v>
      </c>
      <c r="AF23" s="7">
        <f>VLOOKUP("*Карелия*",[1]итого!$1:$1048576,COLUMN(G24),0)</f>
        <v>30741</v>
      </c>
      <c r="AG23" s="7">
        <f>VLOOKUP("*Карелия*",[1]итого!$1:$1048576,COLUMN(H24),0)</f>
        <v>30651</v>
      </c>
      <c r="AH23" s="7">
        <f>VLOOKUP("*Карелия*",[1]итого!$1:$1048576,COLUMN(I24),0)</f>
        <v>30926</v>
      </c>
      <c r="AI23" s="7">
        <f>VLOOKUP("*Карелия*",[1]итого!$1:$1048576,COLUMN(J24),0)</f>
        <v>31550</v>
      </c>
      <c r="AJ23" s="7">
        <f>VLOOKUP("*Карелия*",[1]итого!$1:$1048576,COLUMN(K24),0)</f>
        <v>31481</v>
      </c>
      <c r="AK23" s="7">
        <f>VLOOKUP("*Карелия*",[1]итого!$1:$1048576,COLUMN(L24),0)</f>
        <v>31949</v>
      </c>
      <c r="AL23" s="7">
        <f>VLOOKUP("*Карелия*",[1]итого!$1:$1048576,COLUMN(M24),0)</f>
        <v>32463</v>
      </c>
      <c r="AM23" s="7">
        <f>VLOOKUP("*Карелия*",[1]итого!$1:$1048576,COLUMN(N24),0)</f>
        <v>32586</v>
      </c>
      <c r="AN23" s="7">
        <f>VLOOKUP("*Карелия*",[1]итого!$1:$1048576,COLUMN(O24),0)</f>
        <v>33015</v>
      </c>
      <c r="AO23" s="7">
        <f>VLOOKUP("*Карелия*",[1]итого!$1:$1048576,COLUMN(P24),0)</f>
        <v>33431</v>
      </c>
      <c r="AP23" s="7">
        <f>VLOOKUP("*Карелия*",[1]итого!$1:$1048576,COLUMN(Q24),0)</f>
        <v>33684</v>
      </c>
      <c r="AQ23" s="7">
        <f>VLOOKUP("*Карелия*",[1]итого!$1:$1048576,COLUMN(R24),0)</f>
        <v>34095</v>
      </c>
      <c r="AR23" s="7">
        <f>VLOOKUP("*Карелия*",[1]итого!$1:$1048576,COLUMN(S24),0)</f>
        <v>34632</v>
      </c>
      <c r="AS23" s="7">
        <f>VLOOKUP("*Карелия*",[1]итого!$1:$1048576,COLUMN(T24),0)</f>
        <v>35295</v>
      </c>
      <c r="AT23" s="7">
        <f>VLOOKUP("*Карелия*",[1]итого!$1:$1048576,COLUMN(U24),0)</f>
        <v>36050</v>
      </c>
      <c r="AU23" s="7">
        <f>VLOOKUP("*Карелия*",[1]итого!$1:$1048576,COLUMN(V24),0)</f>
        <v>37202</v>
      </c>
      <c r="AV23" s="7">
        <f>VLOOKUP("*Карелия*",[1]итого!$1:$1048576,COLUMN(W24),0)</f>
        <v>38531</v>
      </c>
      <c r="AW23" s="7">
        <f>VLOOKUP("*Карелия*",[1]итого!$1:$1048576,COLUMN(X24),0)</f>
        <v>38194</v>
      </c>
      <c r="AX23" s="7">
        <f>VLOOKUP("*Карелия*",[1]итого!$1:$1048576,COLUMN(Y24),0)</f>
        <v>38706</v>
      </c>
      <c r="AY23" s="7">
        <f>VLOOKUP("*Карелия*",[1]итого!$1:$1048576,COLUMN(Z24),0)</f>
        <v>38804</v>
      </c>
      <c r="AZ23" s="7">
        <f>VLOOKUP("*Карелия*",[1]итого!$1:$1048576,COLUMN(AA24),0)</f>
        <v>39231</v>
      </c>
      <c r="BA23" s="7">
        <f>VLOOKUP("*Карелия*",[1]итого!$1:$1048576,COLUMN(AB24),0)</f>
        <v>39957</v>
      </c>
      <c r="BB23" s="7">
        <f>VLOOKUP("*Карелия*",[1]итого!$1:$1048576,COLUMN(AC24),0)</f>
        <v>40824</v>
      </c>
      <c r="BC23" s="7">
        <f>VLOOKUP("*Карелия*",[1]итого!$1:$1048576,COLUMN(AD24),0)</f>
        <v>41520</v>
      </c>
      <c r="BD23" s="7">
        <f>VLOOKUP("*Карелия*",[1]итого!$1:$1048576,COLUMN(AE24),0)</f>
        <v>42603</v>
      </c>
      <c r="BE23" s="7">
        <f>VLOOKUP("*Карелия*",[1]итого!$1:$1048576,COLUMN(AF24),0)</f>
        <v>43174</v>
      </c>
      <c r="BF23" s="7">
        <f>VLOOKUP("*Карелия*",[1]итого!$1:$1048576,COLUMN(AG24),0)</f>
        <v>43721</v>
      </c>
      <c r="BG23" s="7">
        <f>VLOOKUP("*Карелия*",[1]итого!$1:$1048576,COLUMN(AH24),0)</f>
        <v>44330</v>
      </c>
      <c r="BH23" s="7">
        <f>VLOOKUP("*Карелия*",[1]итого!$1:$1048576,COLUMN(AI24),0)</f>
        <v>45226</v>
      </c>
      <c r="BI23" s="7">
        <f>VLOOKUP("*Карелия*",[1]итого!$1:$1048576,COLUMN(AJ24),0)</f>
        <v>45470</v>
      </c>
      <c r="BJ23" s="7">
        <f>VLOOKUP("*Карелия*",[1]итого!$1:$1048576,COLUMN(AK24),0)</f>
        <v>46353</v>
      </c>
      <c r="BK23" s="7">
        <f>VLOOKUP("*Карелия*",[1]итого!$1:$1048576,COLUMN(AL24),0)</f>
        <v>46692</v>
      </c>
      <c r="BL23" s="7">
        <f>VLOOKUP("*Карелия*",[1]итого!$1:$1048576,COLUMN(AM24),0)</f>
        <v>47429</v>
      </c>
      <c r="BM23" s="7">
        <f>VLOOKUP("*Карелия*",[1]итого!$1:$1048576,COLUMN(AN24),0)</f>
        <v>48131</v>
      </c>
      <c r="BN23" s="7">
        <f>VLOOKUP("*Карелия*",[1]итого!$1:$1048576,COLUMN(AO24),0)</f>
        <v>47892</v>
      </c>
      <c r="BO23" s="7">
        <f>VLOOKUP("*Карелия*",[1]итого!$1:$1048576,COLUMN(AP24),0)</f>
        <v>47591</v>
      </c>
      <c r="BP23" s="7">
        <f>VLOOKUP("*Карелия*",[1]итого!$1:$1048576,COLUMN(AQ24),0)</f>
        <v>47658</v>
      </c>
      <c r="BQ23" s="7">
        <f>VLOOKUP("*Карелия*",[1]итого!$1:$1048576,COLUMN(AR24),0)</f>
        <v>47974</v>
      </c>
      <c r="BR23" s="7">
        <f>VLOOKUP("*Карелия*",[1]итого!$1:$1048576,COLUMN(AS24),0)</f>
        <v>47728</v>
      </c>
      <c r="BS23" s="7">
        <f>VLOOKUP("*Карелия*",[1]итого!$1:$1048576,COLUMN(AT24),0)</f>
        <v>48426</v>
      </c>
      <c r="BT23" s="7">
        <f>VLOOKUP("*Карелия*",[1]итого!$1:$1048576,COLUMN(AU24),0)</f>
        <v>49184</v>
      </c>
      <c r="BU23" s="7">
        <f>VLOOKUP("*Карелия*",[1]итого!$1:$1048576,COLUMN(AV24),0)</f>
        <v>49592</v>
      </c>
      <c r="BV23" s="7">
        <f>VLOOKUP("*Карелия*",[1]итого!$1:$1048576,COLUMN(AW24),0)</f>
        <v>50820</v>
      </c>
      <c r="BW23" s="7">
        <f>VLOOKUP("*Карелия*",[1]итого!$1:$1048576,COLUMN(AX24),0)</f>
        <v>51095</v>
      </c>
      <c r="BX23" s="7">
        <f>VLOOKUP("*Карелия*",[1]итого!$1:$1048576,COLUMN(AY24),0)</f>
        <v>51641</v>
      </c>
      <c r="BY23" s="7">
        <f>VLOOKUP("*Карелия*",[1]итого!$1:$1048576,COLUMN(AZ24),0)</f>
        <v>52522</v>
      </c>
      <c r="BZ23" s="7">
        <f>VLOOKUP("*Карелия*",[1]итого!$1:$1048576,COLUMN(BA24),0)</f>
        <v>53190</v>
      </c>
      <c r="CA23" s="7">
        <f>VLOOKUP("*Карелия*",[1]итого!$1:$1048576,COLUMN(BB24),0)</f>
        <v>54305</v>
      </c>
      <c r="CB23" s="7">
        <f>VLOOKUP("*Карелия*",[1]итого!$1:$1048576,COLUMN(BC24),0)</f>
        <v>55183</v>
      </c>
      <c r="CC23" s="7">
        <f>VLOOKUP("*Карелия*",[1]итого!$1:$1048576,COLUMN(BD24),0)</f>
        <v>55614</v>
      </c>
      <c r="CD23" s="7">
        <f>VLOOKUP("*Карелия*",[1]итого!$1:$1048576,COLUMN(BE24),0)</f>
        <v>57523</v>
      </c>
      <c r="CE23" s="7">
        <f>VLOOKUP("*Карелия*",[1]итого!$1:$1048576,COLUMN(BF24),0)</f>
        <v>59718</v>
      </c>
      <c r="CF23" s="7">
        <f>VLOOKUP("*Карелия*",[1]итого!$1:$1048576,COLUMN(BG24),0)</f>
        <v>61284</v>
      </c>
      <c r="CG23" s="7">
        <f>VLOOKUP("*Карелия*",[1]итого!$1:$1048576,COLUMN(BH24),0)</f>
        <v>62134</v>
      </c>
      <c r="CH23" s="7">
        <f>VLOOKUP("*Карелия*",[1]итого!$1:$1048576,COLUMN(BI24),0)</f>
        <v>62982</v>
      </c>
      <c r="CI23" s="7">
        <f>VLOOKUP("*Карелия*",[1]итого!$1:$1048576,COLUMN(BJ24),0)</f>
        <v>63252</v>
      </c>
      <c r="CJ23" s="7">
        <f>VLOOKUP("*Карелия*",[1]итого!$1:$1048576,COLUMN(BK24),0)</f>
        <v>63253</v>
      </c>
      <c r="CK23" s="7">
        <f>VLOOKUP("*Карелия*",[1]итого!$1:$1048576,COLUMN(BL24),0)</f>
        <v>63525</v>
      </c>
      <c r="CL23" s="7">
        <f>VLOOKUP("*Карелия*",[1]итого!$1:$1048576,COLUMN(BM24),0)</f>
        <v>63923</v>
      </c>
      <c r="CM23" s="7">
        <f>VLOOKUP("*Карелия*",[1]итого!$1:$1048576,COLUMN(BN24),0)</f>
        <v>64505</v>
      </c>
      <c r="CN23" s="7">
        <f>VLOOKUP("*Карелия*",[1]итого!$1:$1048576,COLUMN(BO24),0)</f>
        <v>65915</v>
      </c>
      <c r="CO23" s="7">
        <f>VLOOKUP("*Карелия*",[1]итого!$1:$1048576,COLUMN(BP24),0)</f>
        <v>65391</v>
      </c>
      <c r="CP23" s="7">
        <f>VLOOKUP("*Карелия*",[1]итого!$1:$1048576,COLUMN(BQ24),0)</f>
        <v>65452</v>
      </c>
      <c r="CQ23" s="7">
        <f>VLOOKUP("*Карелия*",[1]итого!$1:$1048576,COLUMN(BR24),0)</f>
        <v>64804</v>
      </c>
      <c r="CR23" s="7">
        <f>VLOOKUP("*Карелия*",[1]итого!$1:$1048576,COLUMN(BS24),0)</f>
        <v>64716</v>
      </c>
      <c r="CS23" s="7">
        <f>VLOOKUP("*Карелия*",[1]итого!$1:$1048576,COLUMN(BT24),0)</f>
        <v>64305</v>
      </c>
      <c r="CT23" s="7">
        <f>VLOOKUP("*Карелия*",[1]итого!$1:$1048576,COLUMN(BU24),0)</f>
        <v>64323</v>
      </c>
      <c r="CU23" s="7">
        <f>VLOOKUP("*Карелия*",[1]итого!$1:$1048576,COLUMN(BV24),0)</f>
        <v>62533</v>
      </c>
      <c r="CV23" s="7">
        <f>VLOOKUP("*Карелия*",[1]итого!$1:$1048576,COLUMN(BW24),0)</f>
        <v>62456</v>
      </c>
      <c r="CW23" s="7">
        <f>VLOOKUP("*Карелия*",[1]итого!$1:$1048576,COLUMN(BX24),0)</f>
        <v>62532</v>
      </c>
      <c r="CX23" s="7">
        <f>VLOOKUP("*Карелия*",[1]итого!$1:$1048576,COLUMN(BY24),0)</f>
        <v>62718</v>
      </c>
      <c r="CY23" s="7">
        <f>VLOOKUP("*Карелия*",[1]итого!$1:$1048576,COLUMN(BZ24),0)</f>
        <v>62895</v>
      </c>
      <c r="CZ23" s="7">
        <f>VLOOKUP("*Карелия*",[1]итого!$1:$1048576,COLUMN(CA24),0)</f>
        <v>62548</v>
      </c>
      <c r="DA23" s="7">
        <f>VLOOKUP("*Карелия*",[1]итого!$1:$1048576,COLUMN(CB24),0)</f>
        <v>62102</v>
      </c>
      <c r="DB23" s="7">
        <f>VLOOKUP("*Карелия*",[1]итого!$1:$1048576,COLUMN(CC24),0)</f>
        <v>62650</v>
      </c>
      <c r="DC23" s="7">
        <f>VLOOKUP("*Карелия*",[1]итого!$1:$1048576,COLUMN(CD24),0)</f>
        <v>63366</v>
      </c>
      <c r="DD23" s="7">
        <f>VLOOKUP("*Карелия*",[1]итого!$1:$1048576,COLUMN(CE24),0)</f>
        <v>63980</v>
      </c>
      <c r="DE23" s="7">
        <f>VLOOKUP("*Карелия*",[1]итого!$1:$1048576,COLUMN(CF24),0)</f>
        <v>64733</v>
      </c>
      <c r="DF23" s="7">
        <f>VLOOKUP("*Карелия*",[1]итого!$1:$1048576,COLUMN(CG24),0)</f>
        <v>65334</v>
      </c>
    </row>
    <row r="24" spans="1:110" x14ac:dyDescent="0.25">
      <c r="A24" s="8" t="s">
        <v>22</v>
      </c>
      <c r="B24" s="7">
        <v>41744.767999999996</v>
      </c>
      <c r="C24" s="7">
        <v>41954.078999999998</v>
      </c>
      <c r="D24" s="7">
        <v>42332.567000000003</v>
      </c>
      <c r="E24" s="7">
        <v>41486.86</v>
      </c>
      <c r="F24" s="7">
        <v>41846.828999999998</v>
      </c>
      <c r="G24" s="7">
        <v>42324.057000000001</v>
      </c>
      <c r="H24" s="7">
        <v>42881.881000000001</v>
      </c>
      <c r="I24" s="7">
        <v>43604.480000000003</v>
      </c>
      <c r="J24" s="7">
        <v>44167.283000000003</v>
      </c>
      <c r="K24" s="7">
        <v>44877.764000000003</v>
      </c>
      <c r="L24" s="7">
        <v>45806.292999999998</v>
      </c>
      <c r="M24" s="7">
        <v>45960.008000000002</v>
      </c>
      <c r="N24" s="7">
        <v>46361.896000000001</v>
      </c>
      <c r="O24" s="7">
        <v>47003.847999999998</v>
      </c>
      <c r="P24" s="7">
        <v>47798.764000000003</v>
      </c>
      <c r="Q24" s="7">
        <v>48288.4</v>
      </c>
      <c r="R24" s="7">
        <v>49040.534</v>
      </c>
      <c r="S24" s="7">
        <v>49912.964</v>
      </c>
      <c r="T24" s="7">
        <v>50747.466</v>
      </c>
      <c r="U24" s="7">
        <v>51612.150999999998</v>
      </c>
      <c r="V24" s="7">
        <v>52549.180999999997</v>
      </c>
      <c r="W24" s="7">
        <v>53355.286999999997</v>
      </c>
      <c r="X24" s="7">
        <v>52929.538</v>
      </c>
      <c r="Y24" s="7">
        <v>54562.3786091</v>
      </c>
      <c r="Z24" s="7">
        <v>55129.66539876</v>
      </c>
      <c r="AA24" s="7">
        <f>VLOOKUP("*Коми*",[1]итого!$1:$1048576,COLUMN(B25),0)</f>
        <v>54562</v>
      </c>
      <c r="AB24" s="7">
        <f>VLOOKUP("*Коми*",[1]итого!$1:$1048576,COLUMN(C25),0)</f>
        <v>55130</v>
      </c>
      <c r="AC24" s="7">
        <f>VLOOKUP("*Коми*",[1]итого!$1:$1048576,COLUMN(D25),0)</f>
        <v>55581</v>
      </c>
      <c r="AD24" s="7">
        <f>VLOOKUP("*Коми*",[1]итого!$1:$1048576,COLUMN(E25),0)</f>
        <v>56111</v>
      </c>
      <c r="AE24" s="7">
        <f>VLOOKUP("*Коми*",[1]итого!$1:$1048576,COLUMN(F25),0)</f>
        <v>56418</v>
      </c>
      <c r="AF24" s="7">
        <f>VLOOKUP("*Коми*",[1]итого!$1:$1048576,COLUMN(G25),0)</f>
        <v>56733</v>
      </c>
      <c r="AG24" s="7">
        <f>VLOOKUP("*Коми*",[1]итого!$1:$1048576,COLUMN(H25),0)</f>
        <v>56655</v>
      </c>
      <c r="AH24" s="7">
        <f>VLOOKUP("*Коми*",[1]итого!$1:$1048576,COLUMN(I25),0)</f>
        <v>57499</v>
      </c>
      <c r="AI24" s="7">
        <f>VLOOKUP("*Коми*",[1]итого!$1:$1048576,COLUMN(J25),0)</f>
        <v>58116</v>
      </c>
      <c r="AJ24" s="7">
        <f>VLOOKUP("*Коми*",[1]итого!$1:$1048576,COLUMN(K25),0)</f>
        <v>58289</v>
      </c>
      <c r="AK24" s="7">
        <f>VLOOKUP("*Коми*",[1]итого!$1:$1048576,COLUMN(L25),0)</f>
        <v>58889</v>
      </c>
      <c r="AL24" s="7">
        <f>VLOOKUP("*Коми*",[1]итого!$1:$1048576,COLUMN(M25),0)</f>
        <v>59077</v>
      </c>
      <c r="AM24" s="7">
        <f>VLOOKUP("*Коми*",[1]итого!$1:$1048576,COLUMN(N25),0)</f>
        <v>59176</v>
      </c>
      <c r="AN24" s="7">
        <f>VLOOKUP("*Коми*",[1]итого!$1:$1048576,COLUMN(O25),0)</f>
        <v>59443</v>
      </c>
      <c r="AO24" s="7">
        <f>VLOOKUP("*Коми*",[1]итого!$1:$1048576,COLUMN(P25),0)</f>
        <v>59798</v>
      </c>
      <c r="AP24" s="7">
        <f>VLOOKUP("*Коми*",[1]итого!$1:$1048576,COLUMN(Q25),0)</f>
        <v>59837</v>
      </c>
      <c r="AQ24" s="7">
        <f>VLOOKUP("*Коми*",[1]итого!$1:$1048576,COLUMN(R25),0)</f>
        <v>60143</v>
      </c>
      <c r="AR24" s="7">
        <f>VLOOKUP("*Коми*",[1]итого!$1:$1048576,COLUMN(S25),0)</f>
        <v>60766</v>
      </c>
      <c r="AS24" s="7">
        <f>VLOOKUP("*Коми*",[1]итого!$1:$1048576,COLUMN(T25),0)</f>
        <v>61968</v>
      </c>
      <c r="AT24" s="7">
        <f>VLOOKUP("*Коми*",[1]итого!$1:$1048576,COLUMN(U25),0)</f>
        <v>63561</v>
      </c>
      <c r="AU24" s="7">
        <f>VLOOKUP("*Коми*",[1]итого!$1:$1048576,COLUMN(V25),0)</f>
        <v>65110</v>
      </c>
      <c r="AV24" s="7">
        <f>VLOOKUP("*Коми*",[1]итого!$1:$1048576,COLUMN(W25),0)</f>
        <v>66943</v>
      </c>
      <c r="AW24" s="7">
        <f>VLOOKUP("*Коми*",[1]итого!$1:$1048576,COLUMN(X25),0)</f>
        <v>67107</v>
      </c>
      <c r="AX24" s="7">
        <f>VLOOKUP("*Коми*",[1]итого!$1:$1048576,COLUMN(Y25),0)</f>
        <v>67092</v>
      </c>
      <c r="AY24" s="7">
        <f>VLOOKUP("*Коми*",[1]итого!$1:$1048576,COLUMN(Z25),0)</f>
        <v>67122</v>
      </c>
      <c r="AZ24" s="7">
        <f>VLOOKUP("*Коми*",[1]итого!$1:$1048576,COLUMN(AA25),0)</f>
        <v>67638</v>
      </c>
      <c r="BA24" s="7">
        <f>VLOOKUP("*Коми*",[1]итого!$1:$1048576,COLUMN(AB25),0)</f>
        <v>68732</v>
      </c>
      <c r="BB24" s="7">
        <f>VLOOKUP("*Коми*",[1]итого!$1:$1048576,COLUMN(AC25),0)</f>
        <v>70014</v>
      </c>
      <c r="BC24" s="7">
        <f>VLOOKUP("*Коми*",[1]итого!$1:$1048576,COLUMN(AD25),0)</f>
        <v>70782</v>
      </c>
      <c r="BD24" s="7">
        <f>VLOOKUP("*Коми*",[1]итого!$1:$1048576,COLUMN(AE25),0)</f>
        <v>72138</v>
      </c>
      <c r="BE24" s="7">
        <f>VLOOKUP("*Коми*",[1]итого!$1:$1048576,COLUMN(AF25),0)</f>
        <v>73015</v>
      </c>
      <c r="BF24" s="7">
        <f>VLOOKUP("*Коми*",[1]итого!$1:$1048576,COLUMN(AG25),0)</f>
        <v>74202</v>
      </c>
      <c r="BG24" s="7">
        <f>VLOOKUP("*Коми*",[1]итого!$1:$1048576,COLUMN(AH25),0)</f>
        <v>75204</v>
      </c>
      <c r="BH24" s="7">
        <f>VLOOKUP("*Коми*",[1]итого!$1:$1048576,COLUMN(AI25),0)</f>
        <v>75436</v>
      </c>
      <c r="BI24" s="7">
        <f>VLOOKUP("*Коми*",[1]итого!$1:$1048576,COLUMN(AJ25),0)</f>
        <v>75159</v>
      </c>
      <c r="BJ24" s="7">
        <f>VLOOKUP("*Коми*",[1]итого!$1:$1048576,COLUMN(AK25),0)</f>
        <v>76539</v>
      </c>
      <c r="BK24" s="7">
        <f>VLOOKUP("*Коми*",[1]итого!$1:$1048576,COLUMN(AL25),0)</f>
        <v>76691</v>
      </c>
      <c r="BL24" s="7">
        <f>VLOOKUP("*Коми*",[1]итого!$1:$1048576,COLUMN(AM25),0)</f>
        <v>77620</v>
      </c>
      <c r="BM24" s="7">
        <f>VLOOKUP("*Коми*",[1]итого!$1:$1048576,COLUMN(AN25),0)</f>
        <v>78735</v>
      </c>
      <c r="BN24" s="7">
        <f>VLOOKUP("*Коми*",[1]итого!$1:$1048576,COLUMN(AO25),0)</f>
        <v>78225</v>
      </c>
      <c r="BO24" s="7">
        <f>VLOOKUP("*Коми*",[1]итого!$1:$1048576,COLUMN(AP25),0)</f>
        <v>77903</v>
      </c>
      <c r="BP24" s="7">
        <f>VLOOKUP("*Коми*",[1]итого!$1:$1048576,COLUMN(AQ25),0)</f>
        <v>77963</v>
      </c>
      <c r="BQ24" s="7">
        <f>VLOOKUP("*Коми*",[1]итого!$1:$1048576,COLUMN(AR25),0)</f>
        <v>78727</v>
      </c>
      <c r="BR24" s="7">
        <f>VLOOKUP("*Коми*",[1]итого!$1:$1048576,COLUMN(AS25),0)</f>
        <v>79092</v>
      </c>
      <c r="BS24" s="7">
        <f>VLOOKUP("*Коми*",[1]итого!$1:$1048576,COLUMN(AT25),0)</f>
        <v>80591</v>
      </c>
      <c r="BT24" s="7">
        <f>VLOOKUP("*Коми*",[1]итого!$1:$1048576,COLUMN(AU25),0)</f>
        <v>81646</v>
      </c>
      <c r="BU24" s="7">
        <f>VLOOKUP("*Коми*",[1]итого!$1:$1048576,COLUMN(AV25),0)</f>
        <v>82525</v>
      </c>
      <c r="BV24" s="7">
        <f>VLOOKUP("*Коми*",[1]итого!$1:$1048576,COLUMN(AW25),0)</f>
        <v>83463</v>
      </c>
      <c r="BW24" s="7">
        <f>VLOOKUP("*Коми*",[1]итого!$1:$1048576,COLUMN(AX25),0)</f>
        <v>83440</v>
      </c>
      <c r="BX24" s="7">
        <f>VLOOKUP("*Коми*",[1]итого!$1:$1048576,COLUMN(AY25),0)</f>
        <v>84291</v>
      </c>
      <c r="BY24" s="7">
        <f>VLOOKUP("*Коми*",[1]итого!$1:$1048576,COLUMN(AZ25),0)</f>
        <v>85457</v>
      </c>
      <c r="BZ24" s="7">
        <f>VLOOKUP("*Коми*",[1]итого!$1:$1048576,COLUMN(BA25),0)</f>
        <v>86464</v>
      </c>
      <c r="CA24" s="7">
        <f>VLOOKUP("*Коми*",[1]итого!$1:$1048576,COLUMN(BB25),0)</f>
        <v>87545</v>
      </c>
      <c r="CB24" s="7">
        <f>VLOOKUP("*Коми*",[1]итого!$1:$1048576,COLUMN(BC25),0)</f>
        <v>89052</v>
      </c>
      <c r="CC24" s="7">
        <f>VLOOKUP("*Коми*",[1]итого!$1:$1048576,COLUMN(BD25),0)</f>
        <v>89614</v>
      </c>
      <c r="CD24" s="7">
        <f>VLOOKUP("*Коми*",[1]итого!$1:$1048576,COLUMN(BE25),0)</f>
        <v>92469</v>
      </c>
      <c r="CE24" s="7">
        <f>VLOOKUP("*Коми*",[1]итого!$1:$1048576,COLUMN(BF25),0)</f>
        <v>94864</v>
      </c>
      <c r="CF24" s="7">
        <f>VLOOKUP("*Коми*",[1]итого!$1:$1048576,COLUMN(BG25),0)</f>
        <v>96843</v>
      </c>
      <c r="CG24" s="7">
        <f>VLOOKUP("*Коми*",[1]итого!$1:$1048576,COLUMN(BH25),0)</f>
        <v>97588</v>
      </c>
      <c r="CH24" s="7">
        <f>VLOOKUP("*Коми*",[1]итого!$1:$1048576,COLUMN(BI25),0)</f>
        <v>97231</v>
      </c>
      <c r="CI24" s="7">
        <f>VLOOKUP("*Коми*",[1]итого!$1:$1048576,COLUMN(BJ25),0)</f>
        <v>97283</v>
      </c>
      <c r="CJ24" s="7">
        <f>VLOOKUP("*Коми*",[1]итого!$1:$1048576,COLUMN(BK25),0)</f>
        <v>97129</v>
      </c>
      <c r="CK24" s="7">
        <f>VLOOKUP("*Коми*",[1]итого!$1:$1048576,COLUMN(BL25),0)</f>
        <v>97494</v>
      </c>
      <c r="CL24" s="7">
        <f>VLOOKUP("*Коми*",[1]итого!$1:$1048576,COLUMN(BM25),0)</f>
        <v>97680</v>
      </c>
      <c r="CM24" s="7">
        <f>VLOOKUP("*Коми*",[1]итого!$1:$1048576,COLUMN(BN25),0)</f>
        <v>97012</v>
      </c>
      <c r="CN24" s="7">
        <f>VLOOKUP("*Коми*",[1]итого!$1:$1048576,COLUMN(BO25),0)</f>
        <v>98981</v>
      </c>
      <c r="CO24" s="7">
        <f>VLOOKUP("*Коми*",[1]итого!$1:$1048576,COLUMN(BP25),0)</f>
        <v>97829</v>
      </c>
      <c r="CP24" s="7">
        <f>VLOOKUP("*Коми*",[1]итого!$1:$1048576,COLUMN(BQ25),0)</f>
        <v>97983</v>
      </c>
      <c r="CQ24" s="7">
        <f>VLOOKUP("*Коми*",[1]итого!$1:$1048576,COLUMN(BR25),0)</f>
        <v>96297</v>
      </c>
      <c r="CR24" s="7">
        <f>VLOOKUP("*Коми*",[1]итого!$1:$1048576,COLUMN(BS25),0)</f>
        <v>96111</v>
      </c>
      <c r="CS24" s="7">
        <f>VLOOKUP("*Коми*",[1]итого!$1:$1048576,COLUMN(BT25),0)</f>
        <v>94572</v>
      </c>
      <c r="CT24" s="7">
        <f>VLOOKUP("*Коми*",[1]итого!$1:$1048576,COLUMN(BU25),0)</f>
        <v>94280</v>
      </c>
      <c r="CU24" s="7">
        <f>VLOOKUP("*Коми*",[1]итого!$1:$1048576,COLUMN(BV25),0)</f>
        <v>91085</v>
      </c>
      <c r="CV24" s="7">
        <f>VLOOKUP("*Коми*",[1]итого!$1:$1048576,COLUMN(BW25),0)</f>
        <v>90853</v>
      </c>
      <c r="CW24" s="7">
        <f>VLOOKUP("*Коми*",[1]итого!$1:$1048576,COLUMN(BX25),0)</f>
        <v>90961</v>
      </c>
      <c r="CX24" s="7">
        <f>VLOOKUP("*Коми*",[1]итого!$1:$1048576,COLUMN(BY25),0)</f>
        <v>91248</v>
      </c>
      <c r="CY24" s="7">
        <f>VLOOKUP("*Коми*",[1]итого!$1:$1048576,COLUMN(BZ25),0)</f>
        <v>91519</v>
      </c>
      <c r="CZ24" s="7">
        <f>VLOOKUP("*Коми*",[1]итого!$1:$1048576,COLUMN(CA25),0)</f>
        <v>91507</v>
      </c>
      <c r="DA24" s="7">
        <f>VLOOKUP("*Коми*",[1]итого!$1:$1048576,COLUMN(CB25),0)</f>
        <v>90743</v>
      </c>
      <c r="DB24" s="7">
        <f>VLOOKUP("*Коми*",[1]итого!$1:$1048576,COLUMN(CC25),0)</f>
        <v>91653</v>
      </c>
      <c r="DC24" s="7">
        <f>VLOOKUP("*Коми*",[1]итого!$1:$1048576,COLUMN(CD25),0)</f>
        <v>92384</v>
      </c>
      <c r="DD24" s="7">
        <f>VLOOKUP("*Коми*",[1]итого!$1:$1048576,COLUMN(CE25),0)</f>
        <v>93321</v>
      </c>
      <c r="DE24" s="7">
        <f>VLOOKUP("*Коми*",[1]итого!$1:$1048576,COLUMN(CF25),0)</f>
        <v>94245</v>
      </c>
      <c r="DF24" s="7">
        <f>VLOOKUP("*Коми*",[1]итого!$1:$1048576,COLUMN(CG25),0)</f>
        <v>95042</v>
      </c>
    </row>
    <row r="25" spans="1:110" x14ac:dyDescent="0.25">
      <c r="A25" s="8" t="s">
        <v>23</v>
      </c>
      <c r="B25" s="7">
        <v>46096.620999999999</v>
      </c>
      <c r="C25" s="7">
        <v>46546.082999999999</v>
      </c>
      <c r="D25" s="7">
        <v>47100.464999999997</v>
      </c>
      <c r="E25" s="7">
        <v>46388.588000000003</v>
      </c>
      <c r="F25" s="7">
        <v>47050.15</v>
      </c>
      <c r="G25" s="7">
        <v>47568.080999999998</v>
      </c>
      <c r="H25" s="7">
        <v>48079.462</v>
      </c>
      <c r="I25" s="7">
        <v>48891.785000000003</v>
      </c>
      <c r="J25" s="7">
        <v>49234.154000000002</v>
      </c>
      <c r="K25" s="7">
        <v>50491.58</v>
      </c>
      <c r="L25" s="7">
        <v>52014.707999999999</v>
      </c>
      <c r="M25" s="7">
        <v>52460.625999999997</v>
      </c>
      <c r="N25" s="7">
        <v>53195.213000000003</v>
      </c>
      <c r="O25" s="7">
        <v>54170.707000000002</v>
      </c>
      <c r="P25" s="7">
        <v>55219.048999999999</v>
      </c>
      <c r="Q25" s="7">
        <v>56188.642999999996</v>
      </c>
      <c r="R25" s="7">
        <v>57130.900999999998</v>
      </c>
      <c r="S25" s="7">
        <v>57951.249000000003</v>
      </c>
      <c r="T25" s="7">
        <v>59060.428</v>
      </c>
      <c r="U25" s="7">
        <v>60098.866999999998</v>
      </c>
      <c r="V25" s="7">
        <v>60705.254000000001</v>
      </c>
      <c r="W25" s="7">
        <v>62169.955999999998</v>
      </c>
      <c r="X25" s="7">
        <v>61312.828000000001</v>
      </c>
      <c r="Y25" s="7">
        <v>63532.1819913</v>
      </c>
      <c r="Z25" s="7">
        <v>64547.458633000002</v>
      </c>
      <c r="AA25" s="7">
        <f>VLOOKUP("*Архангельская*",[1]итого!$1:$1048576,COLUMN(B26),0)</f>
        <v>63532</v>
      </c>
      <c r="AB25" s="7">
        <f>VLOOKUP("*Архангельская*",[1]итого!$1:$1048576,COLUMN(C26),0)</f>
        <v>64547</v>
      </c>
      <c r="AC25" s="7">
        <f>VLOOKUP("*Архангельская*",[1]итого!$1:$1048576,COLUMN(D26),0)</f>
        <v>65448</v>
      </c>
      <c r="AD25" s="7">
        <f>VLOOKUP("*Архангельская*",[1]итого!$1:$1048576,COLUMN(E26),0)</f>
        <v>66490</v>
      </c>
      <c r="AE25" s="7">
        <f>VLOOKUP("*Архангельская*",[1]итого!$1:$1048576,COLUMN(F26),0)</f>
        <v>67158</v>
      </c>
      <c r="AF25" s="7">
        <f>VLOOKUP("*Архангельская*",[1]итого!$1:$1048576,COLUMN(G26),0)</f>
        <v>67650</v>
      </c>
      <c r="AG25" s="7">
        <f>VLOOKUP("*Архангельская*",[1]итого!$1:$1048576,COLUMN(H26),0)</f>
        <v>68060</v>
      </c>
      <c r="AH25" s="7">
        <f>VLOOKUP("*Архангельская*",[1]итого!$1:$1048576,COLUMN(I26),0)</f>
        <v>69113</v>
      </c>
      <c r="AI25" s="7">
        <f>VLOOKUP("*Архангельская*",[1]итого!$1:$1048576,COLUMN(J26),0)</f>
        <v>70160</v>
      </c>
      <c r="AJ25" s="7">
        <f>VLOOKUP("*Архангельская*",[1]итого!$1:$1048576,COLUMN(K26),0)</f>
        <v>69680</v>
      </c>
      <c r="AK25" s="7">
        <f>VLOOKUP("*Архангельская*",[1]итого!$1:$1048576,COLUMN(L26),0)</f>
        <v>70870</v>
      </c>
      <c r="AL25" s="7">
        <f>VLOOKUP("*Архангельская*",[1]итого!$1:$1048576,COLUMN(M26),0)</f>
        <v>71184</v>
      </c>
      <c r="AM25" s="7">
        <f>VLOOKUP("*Архангельская*",[1]итого!$1:$1048576,COLUMN(N26),0)</f>
        <v>71421</v>
      </c>
      <c r="AN25" s="7">
        <f>VLOOKUP("*Архангельская*",[1]итого!$1:$1048576,COLUMN(O26),0)</f>
        <v>72276</v>
      </c>
      <c r="AO25" s="7">
        <f>VLOOKUP("*Архангельская*",[1]итого!$1:$1048576,COLUMN(P26),0)</f>
        <v>73133</v>
      </c>
      <c r="AP25" s="7">
        <f>VLOOKUP("*Архангельская*",[1]итого!$1:$1048576,COLUMN(Q26),0)</f>
        <v>73573</v>
      </c>
      <c r="AQ25" s="7">
        <f>VLOOKUP("*Архангельская*",[1]итого!$1:$1048576,COLUMN(R26),0)</f>
        <v>74400</v>
      </c>
      <c r="AR25" s="7">
        <f>VLOOKUP("*Архангельская*",[1]итого!$1:$1048576,COLUMN(S26),0)</f>
        <v>75489</v>
      </c>
      <c r="AS25" s="7">
        <f>VLOOKUP("*Архангельская*",[1]итого!$1:$1048576,COLUMN(T26),0)</f>
        <v>77142</v>
      </c>
      <c r="AT25" s="7">
        <f>VLOOKUP("*Архангельская*",[1]итого!$1:$1048576,COLUMN(U26),0)</f>
        <v>78661</v>
      </c>
      <c r="AU25" s="7">
        <f>VLOOKUP("*Архангельская*",[1]итого!$1:$1048576,COLUMN(V26),0)</f>
        <v>81035</v>
      </c>
      <c r="AV25" s="7">
        <f>VLOOKUP("*Архангельская*",[1]итого!$1:$1048576,COLUMN(W26),0)</f>
        <v>83397</v>
      </c>
      <c r="AW25" s="7">
        <f>VLOOKUP("*Архангельская*",[1]итого!$1:$1048576,COLUMN(X26),0)</f>
        <v>82625</v>
      </c>
      <c r="AX25" s="7">
        <f>VLOOKUP("*Архангельская*",[1]итого!$1:$1048576,COLUMN(Y26),0)</f>
        <v>84228</v>
      </c>
      <c r="AY25" s="7">
        <f>VLOOKUP("*Архангельская*",[1]итого!$1:$1048576,COLUMN(Z26),0)</f>
        <v>84764</v>
      </c>
      <c r="AZ25" s="7">
        <f>VLOOKUP("*Архангельская*",[1]итого!$1:$1048576,COLUMN(AA26),0)</f>
        <v>86171</v>
      </c>
      <c r="BA25" s="7">
        <f>VLOOKUP("*Архангельская*",[1]итого!$1:$1048576,COLUMN(AB26),0)</f>
        <v>87866</v>
      </c>
      <c r="BB25" s="7">
        <f>VLOOKUP("*Архангельская*",[1]итого!$1:$1048576,COLUMN(AC26),0)</f>
        <v>90134</v>
      </c>
      <c r="BC25" s="7">
        <f>VLOOKUP("*Архангельская*",[1]итого!$1:$1048576,COLUMN(AD26),0)</f>
        <v>91626</v>
      </c>
      <c r="BD25" s="7">
        <f>VLOOKUP("*Архангельская*",[1]итого!$1:$1048576,COLUMN(AE26),0)</f>
        <v>94004</v>
      </c>
      <c r="BE25" s="7">
        <f>VLOOKUP("*Архангельская*",[1]итого!$1:$1048576,COLUMN(AF26),0)</f>
        <v>95363</v>
      </c>
      <c r="BF25" s="7">
        <f>VLOOKUP("*Архангельская*",[1]итого!$1:$1048576,COLUMN(AG26),0)</f>
        <v>96641</v>
      </c>
      <c r="BG25" s="7">
        <f>VLOOKUP("*Архангельская*",[1]итого!$1:$1048576,COLUMN(AH26),0)</f>
        <v>98200</v>
      </c>
      <c r="BH25" s="7">
        <f>VLOOKUP("*Архангельская*",[1]итого!$1:$1048576,COLUMN(AI26),0)</f>
        <v>100270</v>
      </c>
      <c r="BI25" s="7">
        <f>VLOOKUP("*Архангельская*",[1]итого!$1:$1048576,COLUMN(AJ26),0)</f>
        <v>98407</v>
      </c>
      <c r="BJ25" s="7">
        <f>VLOOKUP("*Архангельская*",[1]итого!$1:$1048576,COLUMN(AK26),0)</f>
        <v>100712</v>
      </c>
      <c r="BK25" s="7">
        <f>VLOOKUP("*Архангельская*",[1]итого!$1:$1048576,COLUMN(AL26),0)</f>
        <v>101321</v>
      </c>
      <c r="BL25" s="7">
        <f>VLOOKUP("*Архангельская*",[1]итого!$1:$1048576,COLUMN(AM26),0)</f>
        <v>103045</v>
      </c>
      <c r="BM25" s="7">
        <f>VLOOKUP("*Архангельская*",[1]итого!$1:$1048576,COLUMN(AN26),0)</f>
        <v>105501</v>
      </c>
      <c r="BN25" s="7">
        <f>VLOOKUP("*Архангельская*",[1]итого!$1:$1048576,COLUMN(AO26),0)</f>
        <v>105052</v>
      </c>
      <c r="BO25" s="7">
        <f>VLOOKUP("*Архангельская*",[1]итого!$1:$1048576,COLUMN(AP26),0)</f>
        <v>104663</v>
      </c>
      <c r="BP25" s="7">
        <f>VLOOKUP("*Архангельская*",[1]итого!$1:$1048576,COLUMN(AQ26),0)</f>
        <v>104745</v>
      </c>
      <c r="BQ25" s="7">
        <f>VLOOKUP("*Архангельская*",[1]итого!$1:$1048576,COLUMN(AR26),0)</f>
        <v>105573</v>
      </c>
      <c r="BR25" s="7">
        <f>VLOOKUP("*Архангельская*",[1]итого!$1:$1048576,COLUMN(AS26),0)</f>
        <v>105170</v>
      </c>
      <c r="BS25" s="7">
        <f>VLOOKUP("*Архангельская*",[1]итого!$1:$1048576,COLUMN(AT26),0)</f>
        <v>107340</v>
      </c>
      <c r="BT25" s="7">
        <f>VLOOKUP("*Архангельская*",[1]итого!$1:$1048576,COLUMN(AU26),0)</f>
        <v>109029</v>
      </c>
      <c r="BU25" s="7">
        <f>VLOOKUP("*Архангельская*",[1]итого!$1:$1048576,COLUMN(AV26),0)</f>
        <v>110844</v>
      </c>
      <c r="BV25" s="7">
        <f>VLOOKUP("*Архангельская*",[1]итого!$1:$1048576,COLUMN(AW26),0)</f>
        <v>113862</v>
      </c>
      <c r="BW25" s="7">
        <f>VLOOKUP("*Архангельская*",[1]итого!$1:$1048576,COLUMN(AX26),0)</f>
        <v>114613</v>
      </c>
      <c r="BX25" s="7">
        <f>VLOOKUP("*Архангельская*",[1]итого!$1:$1048576,COLUMN(AY26),0)</f>
        <v>116146</v>
      </c>
      <c r="BY25" s="7">
        <f>VLOOKUP("*Архангельская*",[1]итого!$1:$1048576,COLUMN(AZ26),0)</f>
        <v>118084</v>
      </c>
      <c r="BZ25" s="7">
        <f>VLOOKUP("*Архангельская*",[1]итого!$1:$1048576,COLUMN(BA26),0)</f>
        <v>120138</v>
      </c>
      <c r="CA25" s="7">
        <f>VLOOKUP("*Архангельская*",[1]итого!$1:$1048576,COLUMN(BB26),0)</f>
        <v>121973</v>
      </c>
      <c r="CB25" s="7">
        <f>VLOOKUP("*Архангельская*",[1]итого!$1:$1048576,COLUMN(BC26),0)</f>
        <v>124319</v>
      </c>
      <c r="CC25" s="7">
        <f>VLOOKUP("*Архангельская*",[1]итого!$1:$1048576,COLUMN(BD26),0)</f>
        <v>124830</v>
      </c>
      <c r="CD25" s="7">
        <f>VLOOKUP("*Архангельская*",[1]итого!$1:$1048576,COLUMN(BE26),0)</f>
        <v>128354</v>
      </c>
      <c r="CE25" s="7">
        <f>VLOOKUP("*Архангельская*",[1]итого!$1:$1048576,COLUMN(BF26),0)</f>
        <v>132317</v>
      </c>
      <c r="CF25" s="7">
        <f>VLOOKUP("*Архангельская*",[1]итого!$1:$1048576,COLUMN(BG26),0)</f>
        <v>135034</v>
      </c>
      <c r="CG25" s="7">
        <f>VLOOKUP("*Архангельская*",[1]итого!$1:$1048576,COLUMN(BH26),0)</f>
        <v>136356</v>
      </c>
      <c r="CH25" s="7">
        <f>VLOOKUP("*Архангельская*",[1]итого!$1:$1048576,COLUMN(BI26),0)</f>
        <v>137895</v>
      </c>
      <c r="CI25" s="7">
        <f>VLOOKUP("*Архангельская*",[1]итого!$1:$1048576,COLUMN(BJ26),0)</f>
        <v>138632</v>
      </c>
      <c r="CJ25" s="7">
        <f>VLOOKUP("*Архангельская*",[1]итого!$1:$1048576,COLUMN(BK26),0)</f>
        <v>139240</v>
      </c>
      <c r="CK25" s="7">
        <f>VLOOKUP("*Архангельская*",[1]итого!$1:$1048576,COLUMN(BL26),0)</f>
        <v>141298</v>
      </c>
      <c r="CL25" s="7">
        <f>VLOOKUP("*Архангельская*",[1]итого!$1:$1048576,COLUMN(BM26),0)</f>
        <v>143343</v>
      </c>
      <c r="CM25" s="7">
        <f>VLOOKUP("*Архангельская*",[1]итого!$1:$1048576,COLUMN(BN26),0)</f>
        <v>145415</v>
      </c>
      <c r="CN25" s="7">
        <f>VLOOKUP("*Архангельская*",[1]итого!$1:$1048576,COLUMN(BO26),0)</f>
        <v>148749</v>
      </c>
      <c r="CO25" s="7">
        <f>VLOOKUP("*Архангельская*",[1]итого!$1:$1048576,COLUMN(BP26),0)</f>
        <v>148733</v>
      </c>
      <c r="CP25" s="7">
        <f>VLOOKUP("*Архангельская*",[1]итого!$1:$1048576,COLUMN(BQ26),0)</f>
        <v>150430</v>
      </c>
      <c r="CQ25" s="7">
        <f>VLOOKUP("*Архангельская*",[1]итого!$1:$1048576,COLUMN(BR26),0)</f>
        <v>151041</v>
      </c>
      <c r="CR25" s="7">
        <f>VLOOKUP("*Архангельская*",[1]итого!$1:$1048576,COLUMN(BS26),0)</f>
        <v>152449</v>
      </c>
      <c r="CS25" s="7">
        <f>VLOOKUP("*Архангельская*",[1]итого!$1:$1048576,COLUMN(BT26),0)</f>
        <v>151506</v>
      </c>
      <c r="CT25" s="7">
        <f>VLOOKUP("*Архангельская*",[1]итого!$1:$1048576,COLUMN(BU26),0)</f>
        <v>152307</v>
      </c>
      <c r="CU25" s="7">
        <f>VLOOKUP("*Архангельская*",[1]итого!$1:$1048576,COLUMN(BV26),0)</f>
        <v>147078</v>
      </c>
      <c r="CV25" s="7">
        <f>VLOOKUP("*Архангельская*",[1]итого!$1:$1048576,COLUMN(BW26),0)</f>
        <v>147935</v>
      </c>
      <c r="CW25" s="7">
        <f>VLOOKUP("*Архангельская*",[1]итого!$1:$1048576,COLUMN(BX26),0)</f>
        <v>148363</v>
      </c>
      <c r="CX25" s="7">
        <f>VLOOKUP("*Архангельская*",[1]итого!$1:$1048576,COLUMN(BY26),0)</f>
        <v>149751</v>
      </c>
      <c r="CY25" s="7">
        <f>VLOOKUP("*Архангельская*",[1]итого!$1:$1048576,COLUMN(BZ26),0)</f>
        <v>151264</v>
      </c>
      <c r="CZ25" s="7">
        <f>VLOOKUP("*Архангельская*",[1]итого!$1:$1048576,COLUMN(CA26),0)</f>
        <v>152492</v>
      </c>
      <c r="DA25" s="7">
        <f>VLOOKUP("*Архангельская*",[1]итого!$1:$1048576,COLUMN(CB26),0)</f>
        <v>150362</v>
      </c>
      <c r="DB25" s="7">
        <f>VLOOKUP("*Архангельская*",[1]итого!$1:$1048576,COLUMN(CC26),0)</f>
        <v>152295</v>
      </c>
      <c r="DC25" s="7">
        <f>VLOOKUP("*Архангельская*",[1]итого!$1:$1048576,COLUMN(CD26),0)</f>
        <v>154253</v>
      </c>
      <c r="DD25" s="7">
        <f>VLOOKUP("*Архангельская*",[1]итого!$1:$1048576,COLUMN(CE26),0)</f>
        <v>156572</v>
      </c>
      <c r="DE25" s="7">
        <f>VLOOKUP("*Архангельская*",[1]итого!$1:$1048576,COLUMN(CF26),0)</f>
        <v>158522</v>
      </c>
      <c r="DF25" s="7">
        <f>VLOOKUP("*Архангельская*",[1]итого!$1:$1048576,COLUMN(CG26),0)</f>
        <v>160183</v>
      </c>
    </row>
    <row r="26" spans="1:110" ht="47.25" x14ac:dyDescent="0.25">
      <c r="A26" s="10" t="s">
        <v>92</v>
      </c>
      <c r="B26" s="7">
        <v>2920.8989999999999</v>
      </c>
      <c r="C26" s="7">
        <v>2930.623</v>
      </c>
      <c r="D26" s="7">
        <v>2937.36</v>
      </c>
      <c r="E26" s="7">
        <v>2932.7640000000001</v>
      </c>
      <c r="F26" s="7">
        <v>2938.567</v>
      </c>
      <c r="G26" s="7">
        <v>2961.5459999999998</v>
      </c>
      <c r="H26" s="7">
        <v>2977.12</v>
      </c>
      <c r="I26" s="7">
        <v>2992.683</v>
      </c>
      <c r="J26" s="7">
        <v>3009.52</v>
      </c>
      <c r="K26" s="7">
        <v>3033.8449999999998</v>
      </c>
      <c r="L26" s="7">
        <v>3031.0430000000001</v>
      </c>
      <c r="M26" s="7">
        <v>3052.5610000000001</v>
      </c>
      <c r="N26" s="7">
        <v>3078.63</v>
      </c>
      <c r="O26" s="7">
        <v>3147.768</v>
      </c>
      <c r="P26" s="7">
        <v>3237.3539999999998</v>
      </c>
      <c r="Q26" s="7">
        <v>3285.5340000000001</v>
      </c>
      <c r="R26" s="7">
        <v>3340.9110000000001</v>
      </c>
      <c r="S26" s="7">
        <v>3349.6060000000002</v>
      </c>
      <c r="T26" s="7">
        <v>3394.0569999999998</v>
      </c>
      <c r="U26" s="7">
        <v>3430.5889999999999</v>
      </c>
      <c r="V26" s="7">
        <v>3515.0340000000001</v>
      </c>
      <c r="W26" s="7">
        <v>3574.8580000000002</v>
      </c>
      <c r="X26" s="7">
        <v>3562.058</v>
      </c>
      <c r="Y26" s="7">
        <v>3567.9389473599999</v>
      </c>
      <c r="Z26" s="7">
        <v>3574.2449718999997</v>
      </c>
      <c r="AA26" s="7">
        <f>VLOOKUP("*Ненецкий*",[1]итого!$1:$1048576,COLUMN(B27),0)</f>
        <v>3568</v>
      </c>
      <c r="AB26" s="7">
        <f>VLOOKUP("*Ненецкий*",[1]итого!$1:$1048576,COLUMN(C27),0)</f>
        <v>3574</v>
      </c>
      <c r="AC26" s="7">
        <f>VLOOKUP("*Ненецкий*",[1]итого!$1:$1048576,COLUMN(D27),0)</f>
        <v>3599</v>
      </c>
      <c r="AD26" s="7">
        <f>VLOOKUP("*Ненецкий*",[1]итого!$1:$1048576,COLUMN(E27),0)</f>
        <v>3612</v>
      </c>
      <c r="AE26" s="7">
        <f>VLOOKUP("*Ненецкий*",[1]итого!$1:$1048576,COLUMN(F27),0)</f>
        <v>3652</v>
      </c>
      <c r="AF26" s="7">
        <f>VLOOKUP("*Ненецкий*",[1]итого!$1:$1048576,COLUMN(G27),0)</f>
        <v>3680</v>
      </c>
      <c r="AG26" s="7">
        <f>VLOOKUP("*Ненецкий*",[1]итого!$1:$1048576,COLUMN(H27),0)</f>
        <v>3744</v>
      </c>
      <c r="AH26" s="7">
        <f>VLOOKUP("*Ненецкий*",[1]итого!$1:$1048576,COLUMN(I27),0)</f>
        <v>3797</v>
      </c>
      <c r="AI26" s="7">
        <f>VLOOKUP("*Ненецкий*",[1]итого!$1:$1048576,COLUMN(J27),0)</f>
        <v>3809</v>
      </c>
      <c r="AJ26" s="7">
        <f>VLOOKUP("*Ненецкий*",[1]итого!$1:$1048576,COLUMN(K27),0)</f>
        <v>3832</v>
      </c>
      <c r="AK26" s="7">
        <f>VLOOKUP("*Ненецкий*",[1]итого!$1:$1048576,COLUMN(L27),0)</f>
        <v>3853</v>
      </c>
      <c r="AL26" s="7">
        <f>VLOOKUP("*Ненецкий*",[1]итого!$1:$1048576,COLUMN(M27),0)</f>
        <v>3844</v>
      </c>
      <c r="AM26" s="7">
        <f>VLOOKUP("*Ненецкий*",[1]итого!$1:$1048576,COLUMN(N27),0)</f>
        <v>3847</v>
      </c>
      <c r="AN26" s="7">
        <f>VLOOKUP("*Ненецкий*",[1]итого!$1:$1048576,COLUMN(O27),0)</f>
        <v>3840</v>
      </c>
      <c r="AO26" s="7">
        <f>VLOOKUP("*Ненецкий*",[1]итого!$1:$1048576,COLUMN(P27),0)</f>
        <v>3858</v>
      </c>
      <c r="AP26" s="7">
        <f>VLOOKUP("*Ненецкий*",[1]итого!$1:$1048576,COLUMN(Q27),0)</f>
        <v>3866</v>
      </c>
      <c r="AQ26" s="7">
        <f>VLOOKUP("*Ненецкий*",[1]итого!$1:$1048576,COLUMN(R27),0)</f>
        <v>3882</v>
      </c>
      <c r="AR26" s="7">
        <f>VLOOKUP("*Ненецкий*",[1]итого!$1:$1048576,COLUMN(S27),0)</f>
        <v>3933</v>
      </c>
      <c r="AS26" s="7">
        <f>VLOOKUP("*Ненецкий*",[1]итого!$1:$1048576,COLUMN(T27),0)</f>
        <v>4033</v>
      </c>
      <c r="AT26" s="7">
        <f>VLOOKUP("*Ненецкий*",[1]итого!$1:$1048576,COLUMN(U27),0)</f>
        <v>4059</v>
      </c>
      <c r="AU26" s="7">
        <f>VLOOKUP("*Ненецкий*",[1]итого!$1:$1048576,COLUMN(V27),0)</f>
        <v>4111</v>
      </c>
      <c r="AV26" s="7">
        <f>VLOOKUP("*Ненецкий*",[1]итого!$1:$1048576,COLUMN(W27),0)</f>
        <v>4163</v>
      </c>
      <c r="AW26" s="7">
        <f>VLOOKUP("*Ненецкий*",[1]итого!$1:$1048576,COLUMN(X27),0)</f>
        <v>4144</v>
      </c>
      <c r="AX26" s="7">
        <f>VLOOKUP("*Ненецкий*",[1]итого!$1:$1048576,COLUMN(Y27),0)</f>
        <v>4208</v>
      </c>
      <c r="AY26" s="7">
        <f>VLOOKUP("*Ненецкий*",[1]итого!$1:$1048576,COLUMN(Z27),0)</f>
        <v>4263</v>
      </c>
      <c r="AZ26" s="7">
        <f>VLOOKUP("*Ненецкий*",[1]итого!$1:$1048576,COLUMN(AA27),0)</f>
        <v>4341</v>
      </c>
      <c r="BA26" s="7">
        <f>VLOOKUP("*Ненецкий*",[1]итого!$1:$1048576,COLUMN(AB27),0)</f>
        <v>4381</v>
      </c>
      <c r="BB26" s="7">
        <f>VLOOKUP("*Ненецкий*",[1]итого!$1:$1048576,COLUMN(AC27),0)</f>
        <v>4482</v>
      </c>
      <c r="BC26" s="7">
        <f>VLOOKUP("*Ненецкий*",[1]итого!$1:$1048576,COLUMN(AD27),0)</f>
        <v>4553</v>
      </c>
      <c r="BD26" s="7">
        <f>VLOOKUP("*Ненецкий*",[1]итого!$1:$1048576,COLUMN(AE27),0)</f>
        <v>4587</v>
      </c>
      <c r="BE26" s="7">
        <f>VLOOKUP("*Ненецкий*",[1]итого!$1:$1048576,COLUMN(AF27),0)</f>
        <v>4642</v>
      </c>
      <c r="BF26" s="7">
        <f>VLOOKUP("*Ненецкий*",[1]итого!$1:$1048576,COLUMN(AG27),0)</f>
        <v>4634</v>
      </c>
      <c r="BG26" s="7">
        <f>VLOOKUP("*Ненецкий*",[1]итого!$1:$1048576,COLUMN(AH27),0)</f>
        <v>4681</v>
      </c>
      <c r="BH26" s="7">
        <f>VLOOKUP("*Ненецкий*",[1]итого!$1:$1048576,COLUMN(AI27),0)</f>
        <v>4798</v>
      </c>
      <c r="BI26" s="7">
        <f>VLOOKUP("*Ненецкий*",[1]итого!$1:$1048576,COLUMN(AJ27),0)</f>
        <v>4787</v>
      </c>
      <c r="BJ26" s="7">
        <f>VLOOKUP("*Ненецкий*",[1]итого!$1:$1048576,COLUMN(AK27),0)</f>
        <v>4908</v>
      </c>
      <c r="BK26" s="7">
        <f>VLOOKUP("*Ненецкий*",[1]итого!$1:$1048576,COLUMN(AL27),0)</f>
        <v>4905</v>
      </c>
      <c r="BL26" s="7">
        <f>VLOOKUP("*Ненецкий*",[1]итого!$1:$1048576,COLUMN(AM27),0)</f>
        <v>4946</v>
      </c>
      <c r="BM26" s="7">
        <f>VLOOKUP("*Ненецкий*",[1]итого!$1:$1048576,COLUMN(AN27),0)</f>
        <v>5045</v>
      </c>
      <c r="BN26" s="7">
        <f>VLOOKUP("*Ненецкий*",[1]итого!$1:$1048576,COLUMN(AO27),0)</f>
        <v>5073</v>
      </c>
      <c r="BO26" s="7">
        <f>VLOOKUP("*Ненецкий*",[1]итого!$1:$1048576,COLUMN(AP27),0)</f>
        <v>5032</v>
      </c>
      <c r="BP26" s="7">
        <f>VLOOKUP("*Ненецкий*",[1]итого!$1:$1048576,COLUMN(AQ27),0)</f>
        <v>5060</v>
      </c>
      <c r="BQ26" s="7">
        <f>VLOOKUP("*Ненецкий*",[1]итого!$1:$1048576,COLUMN(AR27),0)</f>
        <v>5123</v>
      </c>
      <c r="BR26" s="7">
        <f>VLOOKUP("*Ненецкий*",[1]итого!$1:$1048576,COLUMN(AS27),0)</f>
        <v>5167</v>
      </c>
      <c r="BS26" s="7">
        <f>VLOOKUP("*Ненецкий*",[1]итого!$1:$1048576,COLUMN(AT27),0)</f>
        <v>5234</v>
      </c>
      <c r="BT26" s="7">
        <f>VLOOKUP("*Ненецкий*",[1]итого!$1:$1048576,COLUMN(AU27),0)</f>
        <v>5268</v>
      </c>
      <c r="BU26" s="7">
        <f>VLOOKUP("*Ненецкий*",[1]итого!$1:$1048576,COLUMN(AV27),0)</f>
        <v>5361</v>
      </c>
      <c r="BV26" s="7">
        <f>VLOOKUP("*Ненецкий*",[1]итого!$1:$1048576,COLUMN(AW27),0)</f>
        <v>5365</v>
      </c>
      <c r="BW26" s="7">
        <f>VLOOKUP("*Ненецкий*",[1]итого!$1:$1048576,COLUMN(AX27),0)</f>
        <v>5398</v>
      </c>
      <c r="BX26" s="7">
        <f>VLOOKUP("*Ненецкий*",[1]итого!$1:$1048576,COLUMN(AY27),0)</f>
        <v>5418</v>
      </c>
      <c r="BY26" s="7">
        <f>VLOOKUP("*Ненецкий*",[1]итого!$1:$1048576,COLUMN(AZ27),0)</f>
        <v>5534</v>
      </c>
      <c r="BZ26" s="7">
        <f>VLOOKUP("*Ненецкий*",[1]итого!$1:$1048576,COLUMN(BA27),0)</f>
        <v>5646</v>
      </c>
      <c r="CA26" s="7">
        <f>VLOOKUP("*Ненецкий*",[1]итого!$1:$1048576,COLUMN(BB27),0)</f>
        <v>5706</v>
      </c>
      <c r="CB26" s="7">
        <f>VLOOKUP("*Ненецкий*",[1]итого!$1:$1048576,COLUMN(BC27),0)</f>
        <v>5839</v>
      </c>
      <c r="CC26" s="7">
        <f>VLOOKUP("*Ненецкий*",[1]итого!$1:$1048576,COLUMN(BD27),0)</f>
        <v>5736</v>
      </c>
      <c r="CD26" s="7">
        <f>VLOOKUP("*Ненецкий*",[1]итого!$1:$1048576,COLUMN(BE27),0)</f>
        <v>5817</v>
      </c>
      <c r="CE26" s="7">
        <f>VLOOKUP("*Ненецкий*",[1]итого!$1:$1048576,COLUMN(BF27),0)</f>
        <v>5905</v>
      </c>
      <c r="CF26" s="7">
        <f>VLOOKUP("*Ненецкий*",[1]итого!$1:$1048576,COLUMN(BG27),0)</f>
        <v>6001</v>
      </c>
      <c r="CG26" s="7">
        <f>VLOOKUP("*Ненецкий*",[1]итого!$1:$1048576,COLUMN(BH27),0)</f>
        <v>5988</v>
      </c>
      <c r="CH26" s="7">
        <f>VLOOKUP("*Ненецкий*",[1]итого!$1:$1048576,COLUMN(BI27),0)</f>
        <v>5993</v>
      </c>
      <c r="CI26" s="7">
        <f>VLOOKUP("*Ненецкий*",[1]итого!$1:$1048576,COLUMN(BJ27),0)</f>
        <v>6020</v>
      </c>
      <c r="CJ26" s="7">
        <f>VLOOKUP("*Ненецкий*",[1]итого!$1:$1048576,COLUMN(BK27),0)</f>
        <v>5991</v>
      </c>
      <c r="CK26" s="7">
        <f>VLOOKUP("*Ненецкий*",[1]итого!$1:$1048576,COLUMN(BL27),0)</f>
        <v>6021</v>
      </c>
      <c r="CL26" s="7">
        <f>VLOOKUP("*Ненецкий*",[1]итого!$1:$1048576,COLUMN(BM27),0)</f>
        <v>5984</v>
      </c>
      <c r="CM26" s="7">
        <f>VLOOKUP("*Ненецкий*",[1]итого!$1:$1048576,COLUMN(BN27),0)</f>
        <v>6028</v>
      </c>
      <c r="CN26" s="7">
        <f>VLOOKUP("*Ненецкий*",[1]итого!$1:$1048576,COLUMN(BO27),0)</f>
        <v>6151</v>
      </c>
      <c r="CO26" s="7">
        <f>VLOOKUP("*Ненецкий*",[1]итого!$1:$1048576,COLUMN(BP27),0)</f>
        <v>6068</v>
      </c>
      <c r="CP26" s="7">
        <f>VLOOKUP("*Ненецкий*",[1]итого!$1:$1048576,COLUMN(BQ27),0)</f>
        <v>6127</v>
      </c>
      <c r="CQ26" s="7">
        <f>VLOOKUP("*Ненецкий*",[1]итого!$1:$1048576,COLUMN(BR27),0)</f>
        <v>5966</v>
      </c>
      <c r="CR26" s="7">
        <f>VLOOKUP("*Ненецкий*",[1]итого!$1:$1048576,COLUMN(BS27),0)</f>
        <v>5866</v>
      </c>
      <c r="CS26" s="7">
        <f>VLOOKUP("*Ненецкий*",[1]итого!$1:$1048576,COLUMN(BT27),0)</f>
        <v>5829</v>
      </c>
      <c r="CT26" s="7">
        <f>VLOOKUP("*Ненецкий*",[1]итого!$1:$1048576,COLUMN(BU27),0)</f>
        <v>5854</v>
      </c>
      <c r="CU26" s="7">
        <f>VLOOKUP("*Ненецкий*",[1]итого!$1:$1048576,COLUMN(BV27),0)</f>
        <v>5945</v>
      </c>
      <c r="CV26" s="7">
        <f>VLOOKUP("*Ненецкий*",[1]итого!$1:$1048576,COLUMN(BW27),0)</f>
        <v>5937</v>
      </c>
      <c r="CW26" s="7">
        <f>VLOOKUP("*Ненецкий*",[1]итого!$1:$1048576,COLUMN(BX27),0)</f>
        <v>5935</v>
      </c>
      <c r="CX26" s="7">
        <f>VLOOKUP("*Ненецкий*",[1]итого!$1:$1048576,COLUMN(BY27),0)</f>
        <v>5946</v>
      </c>
      <c r="CY26" s="7">
        <f>VLOOKUP("*Ненецкий*",[1]итого!$1:$1048576,COLUMN(BZ27),0)</f>
        <v>5965</v>
      </c>
      <c r="CZ26" s="7">
        <f>VLOOKUP("*Ненецкий*",[1]итого!$1:$1048576,COLUMN(CA27),0)</f>
        <v>6035</v>
      </c>
      <c r="DA26" s="7">
        <f>VLOOKUP("*Ненецкий*",[1]итого!$1:$1048576,COLUMN(CB27),0)</f>
        <v>6040</v>
      </c>
      <c r="DB26" s="7">
        <f>VLOOKUP("*Ненецкий*",[1]итого!$1:$1048576,COLUMN(CC27),0)</f>
        <v>6090</v>
      </c>
      <c r="DC26" s="7">
        <f>VLOOKUP("*Ненецкий*",[1]итого!$1:$1048576,COLUMN(CD27),0)</f>
        <v>6190</v>
      </c>
      <c r="DD26" s="7">
        <f>VLOOKUP("*Ненецкий*",[1]итого!$1:$1048576,COLUMN(CE27),0)</f>
        <v>6244</v>
      </c>
      <c r="DE26" s="7">
        <f>VLOOKUP("*Ненецкий*",[1]итого!$1:$1048576,COLUMN(CF27),0)</f>
        <v>6287</v>
      </c>
      <c r="DF26" s="7">
        <f>VLOOKUP("*Ненецкий*",[1]итого!$1:$1048576,COLUMN(CG27),0)</f>
        <v>6346</v>
      </c>
    </row>
    <row r="27" spans="1:110" ht="31.5" x14ac:dyDescent="0.25">
      <c r="A27" s="10" t="s">
        <v>93</v>
      </c>
      <c r="B27" s="7">
        <v>43175.722000000002</v>
      </c>
      <c r="C27" s="7">
        <v>43615.46</v>
      </c>
      <c r="D27" s="7">
        <v>44163.105000000003</v>
      </c>
      <c r="E27" s="7">
        <v>43455.824000000001</v>
      </c>
      <c r="F27" s="7">
        <v>44111.582999999999</v>
      </c>
      <c r="G27" s="7">
        <v>44606.535000000003</v>
      </c>
      <c r="H27" s="7">
        <v>45102.341999999997</v>
      </c>
      <c r="I27" s="7">
        <v>45899.101999999999</v>
      </c>
      <c r="J27" s="7">
        <v>46224.633999999998</v>
      </c>
      <c r="K27" s="7">
        <v>47457.735000000001</v>
      </c>
      <c r="L27" s="7">
        <v>48983.665000000001</v>
      </c>
      <c r="M27" s="7">
        <v>49408.065000000002</v>
      </c>
      <c r="N27" s="7">
        <v>50116.582999999999</v>
      </c>
      <c r="O27" s="7">
        <v>51022.938999999998</v>
      </c>
      <c r="P27" s="7">
        <v>51981.695</v>
      </c>
      <c r="Q27" s="7">
        <v>52903.108999999997</v>
      </c>
      <c r="R27" s="7">
        <v>53789.99</v>
      </c>
      <c r="S27" s="7">
        <v>54601.642999999996</v>
      </c>
      <c r="T27" s="7">
        <v>55666.370999999999</v>
      </c>
      <c r="U27" s="7">
        <v>56668.277999999998</v>
      </c>
      <c r="V27" s="7">
        <v>57190.22</v>
      </c>
      <c r="W27" s="7">
        <v>58595.097999999998</v>
      </c>
      <c r="X27" s="7">
        <v>57750.77</v>
      </c>
      <c r="Y27" s="7">
        <v>59964.243043939998</v>
      </c>
      <c r="Z27" s="7">
        <v>60973.213661100002</v>
      </c>
      <c r="AA27" s="7">
        <f>VLOOKUP("*Архангельская область без*",[1]итого!$1:$1048576,COLUMN(B28),0)</f>
        <v>59964</v>
      </c>
      <c r="AB27" s="7">
        <f>VLOOKUP("*Архангельская область без*",[1]итого!$1:$1048576,COLUMN(C28),0)</f>
        <v>60973</v>
      </c>
      <c r="AC27" s="7">
        <f>VLOOKUP("*Архангельская область без*",[1]итого!$1:$1048576,COLUMN(D28),0)</f>
        <v>61849</v>
      </c>
      <c r="AD27" s="7">
        <f>VLOOKUP("*Архангельская область без*",[1]итого!$1:$1048576,COLUMN(E28),0)</f>
        <v>62878</v>
      </c>
      <c r="AE27" s="7">
        <f>VLOOKUP("*Архангельская область без*",[1]итого!$1:$1048576,COLUMN(F28),0)</f>
        <v>63506</v>
      </c>
      <c r="AF27" s="7">
        <f>VLOOKUP("*Архангельская область без*",[1]итого!$1:$1048576,COLUMN(G28),0)</f>
        <v>63970</v>
      </c>
      <c r="AG27" s="7">
        <f>VLOOKUP("*Архангельская область без*",[1]итого!$1:$1048576,COLUMN(H28),0)</f>
        <v>64316</v>
      </c>
      <c r="AH27" s="7">
        <f>VLOOKUP("*Архангельская область без*",[1]итого!$1:$1048576,COLUMN(I28),0)</f>
        <v>65316</v>
      </c>
      <c r="AI27" s="7">
        <f>VLOOKUP("*Архангельская область без*",[1]итого!$1:$1048576,COLUMN(J28),0)</f>
        <v>66351</v>
      </c>
      <c r="AJ27" s="7">
        <f>VLOOKUP("*Архангельская область без*",[1]итого!$1:$1048576,COLUMN(K28),0)</f>
        <v>65848</v>
      </c>
      <c r="AK27" s="7">
        <f>VLOOKUP("*Архангельская область без*",[1]итого!$1:$1048576,COLUMN(L28),0)</f>
        <v>67017</v>
      </c>
      <c r="AL27" s="7">
        <f>VLOOKUP("*Архангельская область без*",[1]итого!$1:$1048576,COLUMN(M28),0)</f>
        <v>67340</v>
      </c>
      <c r="AM27" s="7">
        <f>VLOOKUP("*Архангельская область без*",[1]итого!$1:$1048576,COLUMN(N28),0)</f>
        <v>67574</v>
      </c>
      <c r="AN27" s="7">
        <f>VLOOKUP("*Архангельская область без*",[1]итого!$1:$1048576,COLUMN(O28),0)</f>
        <v>68436</v>
      </c>
      <c r="AO27" s="7">
        <f>VLOOKUP("*Архангельская область без*",[1]итого!$1:$1048576,COLUMN(P28),0)</f>
        <v>69275</v>
      </c>
      <c r="AP27" s="7">
        <f>VLOOKUP("*Архангельская область без*",[1]итого!$1:$1048576,COLUMN(Q28),0)</f>
        <v>69707</v>
      </c>
      <c r="AQ27" s="7">
        <f>VLOOKUP("*Архангельская область без*",[1]итого!$1:$1048576,COLUMN(R28),0)</f>
        <v>70517</v>
      </c>
      <c r="AR27" s="7">
        <f>VLOOKUP("*Архангельская область без*",[1]итого!$1:$1048576,COLUMN(S28),0)</f>
        <v>71556</v>
      </c>
      <c r="AS27" s="7">
        <f>VLOOKUP("*Архангельская область без*",[1]итого!$1:$1048576,COLUMN(T28),0)</f>
        <v>73108</v>
      </c>
      <c r="AT27" s="7">
        <f>VLOOKUP("*Архангельская область без*",[1]итого!$1:$1048576,COLUMN(U28),0)</f>
        <v>74603</v>
      </c>
      <c r="AU27" s="7">
        <f>VLOOKUP("*Архангельская область без*",[1]итого!$1:$1048576,COLUMN(V28),0)</f>
        <v>76924</v>
      </c>
      <c r="AV27" s="7">
        <f>VLOOKUP("*Архангельская область без*",[1]итого!$1:$1048576,COLUMN(W28),0)</f>
        <v>79234</v>
      </c>
      <c r="AW27" s="7">
        <f>VLOOKUP("*Архангельская область без*",[1]итого!$1:$1048576,COLUMN(X28),0)</f>
        <v>78482</v>
      </c>
      <c r="AX27" s="7">
        <f>VLOOKUP("*Архангельская область без*",[1]итого!$1:$1048576,COLUMN(Y28),0)</f>
        <v>80019</v>
      </c>
      <c r="AY27" s="7">
        <f>VLOOKUP("*Архангельская область без*",[1]итого!$1:$1048576,COLUMN(Z28),0)</f>
        <v>80501</v>
      </c>
      <c r="AZ27" s="7">
        <f>VLOOKUP("*Архангельская область без*",[1]итого!$1:$1048576,COLUMN(AA28),0)</f>
        <v>81829</v>
      </c>
      <c r="BA27" s="7">
        <f>VLOOKUP("*Архангельская область без*",[1]итого!$1:$1048576,COLUMN(AB28),0)</f>
        <v>83485</v>
      </c>
      <c r="BB27" s="7">
        <f>VLOOKUP("*Архангельская область без*",[1]итого!$1:$1048576,COLUMN(AC28),0)</f>
        <v>85651</v>
      </c>
      <c r="BC27" s="7">
        <f>VLOOKUP("*Архангельская область без*",[1]итого!$1:$1048576,COLUMN(AD28),0)</f>
        <v>87073</v>
      </c>
      <c r="BD27" s="7">
        <f>VLOOKUP("*Архангельская область без*",[1]итого!$1:$1048576,COLUMN(AE28),0)</f>
        <v>89417</v>
      </c>
      <c r="BE27" s="7">
        <f>VLOOKUP("*Архангельская область без*",[1]итого!$1:$1048576,COLUMN(AF28),0)</f>
        <v>90721</v>
      </c>
      <c r="BF27" s="7">
        <f>VLOOKUP("*Архангельская область без*",[1]итого!$1:$1048576,COLUMN(AG28),0)</f>
        <v>92007</v>
      </c>
      <c r="BG27" s="7">
        <f>VLOOKUP("*Архангельская область без*",[1]итого!$1:$1048576,COLUMN(AH28),0)</f>
        <v>93520</v>
      </c>
      <c r="BH27" s="7">
        <f>VLOOKUP("*Архангельская область без*",[1]итого!$1:$1048576,COLUMN(AI28),0)</f>
        <v>95471</v>
      </c>
      <c r="BI27" s="7">
        <f>VLOOKUP("*Архангельская область без*",[1]итого!$1:$1048576,COLUMN(AJ28),0)</f>
        <v>93620</v>
      </c>
      <c r="BJ27" s="7">
        <f>VLOOKUP("*Архангельская область без*",[1]итого!$1:$1048576,COLUMN(AK28),0)</f>
        <v>95805</v>
      </c>
      <c r="BK27" s="7">
        <f>VLOOKUP("*Архангельская область без*",[1]итого!$1:$1048576,COLUMN(AL28),0)</f>
        <v>96416</v>
      </c>
      <c r="BL27" s="7">
        <f>VLOOKUP("*Архангельская область без*",[1]итого!$1:$1048576,COLUMN(AM28),0)</f>
        <v>98099</v>
      </c>
      <c r="BM27" s="7">
        <f>VLOOKUP("*Архангельская область без*",[1]итого!$1:$1048576,COLUMN(AN28),0)</f>
        <v>100455</v>
      </c>
      <c r="BN27" s="7">
        <f>VLOOKUP("*Архангельская область без*",[1]итого!$1:$1048576,COLUMN(AO28),0)</f>
        <v>99979</v>
      </c>
      <c r="BO27" s="7">
        <f>VLOOKUP("*Архангельская область без*",[1]итого!$1:$1048576,COLUMN(AP28),0)</f>
        <v>99631</v>
      </c>
      <c r="BP27" s="7">
        <f>VLOOKUP("*Архангельская область без*",[1]итого!$1:$1048576,COLUMN(AQ28),0)</f>
        <v>99685</v>
      </c>
      <c r="BQ27" s="7">
        <f>VLOOKUP("*Архангельская область без*",[1]итого!$1:$1048576,COLUMN(AR28),0)</f>
        <v>100450</v>
      </c>
      <c r="BR27" s="7">
        <f>VLOOKUP("*Архангельская область без*",[1]итого!$1:$1048576,COLUMN(AS28),0)</f>
        <v>100003</v>
      </c>
      <c r="BS27" s="7">
        <f>VLOOKUP("*Архангельская область без*",[1]итого!$1:$1048576,COLUMN(AT28),0)</f>
        <v>102106</v>
      </c>
      <c r="BT27" s="7">
        <f>VLOOKUP("*Архангельская область без*",[1]итого!$1:$1048576,COLUMN(AU28),0)</f>
        <v>103761</v>
      </c>
      <c r="BU27" s="7">
        <f>VLOOKUP("*Архангельская область без*",[1]итого!$1:$1048576,COLUMN(AV28),0)</f>
        <v>105482</v>
      </c>
      <c r="BV27" s="7">
        <f>VLOOKUP("*Архангельская область без*",[1]итого!$1:$1048576,COLUMN(AW28),0)</f>
        <v>108497</v>
      </c>
      <c r="BW27" s="7">
        <f>VLOOKUP("*Архангельская область без*",[1]итого!$1:$1048576,COLUMN(AX28),0)</f>
        <v>109215</v>
      </c>
      <c r="BX27" s="7">
        <f>VLOOKUP("*Архангельская область без*",[1]итого!$1:$1048576,COLUMN(AY28),0)</f>
        <v>110728</v>
      </c>
      <c r="BY27" s="7">
        <f>VLOOKUP("*Архангельская область без*",[1]итого!$1:$1048576,COLUMN(AZ28),0)</f>
        <v>112550</v>
      </c>
      <c r="BZ27" s="7">
        <f>VLOOKUP("*Архангельская область без*",[1]итого!$1:$1048576,COLUMN(BA28),0)</f>
        <v>114491</v>
      </c>
      <c r="CA27" s="7">
        <f>VLOOKUP("*Архангельская область без*",[1]итого!$1:$1048576,COLUMN(BB28),0)</f>
        <v>116268</v>
      </c>
      <c r="CB27" s="7">
        <f>VLOOKUP("*Архангельская область без*",[1]итого!$1:$1048576,COLUMN(BC28),0)</f>
        <v>118480</v>
      </c>
      <c r="CC27" s="7">
        <f>VLOOKUP("*Архангельская область без*",[1]итого!$1:$1048576,COLUMN(BD28),0)</f>
        <v>119094</v>
      </c>
      <c r="CD27" s="7">
        <f>VLOOKUP("*Архангельская область без*",[1]итого!$1:$1048576,COLUMN(BE28),0)</f>
        <v>122537</v>
      </c>
      <c r="CE27" s="7">
        <f>VLOOKUP("*Архангельская область без*",[1]итого!$1:$1048576,COLUMN(BF28),0)</f>
        <v>126412</v>
      </c>
      <c r="CF27" s="7">
        <f>VLOOKUP("*Архангельская область без*",[1]итого!$1:$1048576,COLUMN(BG28),0)</f>
        <v>129032</v>
      </c>
      <c r="CG27" s="7">
        <f>VLOOKUP("*Архангельская область без*",[1]итого!$1:$1048576,COLUMN(BH28),0)</f>
        <v>130368</v>
      </c>
      <c r="CH27" s="7">
        <f>VLOOKUP("*Архангельская область без*",[1]итого!$1:$1048576,COLUMN(BI28),0)</f>
        <v>131902</v>
      </c>
      <c r="CI27" s="7">
        <f>VLOOKUP("*Архангельская область без*",[1]итого!$1:$1048576,COLUMN(BJ28),0)</f>
        <v>132612</v>
      </c>
      <c r="CJ27" s="7">
        <f>VLOOKUP("*Архангельская область без*",[1]итого!$1:$1048576,COLUMN(BK28),0)</f>
        <v>133249</v>
      </c>
      <c r="CK27" s="7">
        <f>VLOOKUP("*Архангельская область без*",[1]итого!$1:$1048576,COLUMN(BL28),0)</f>
        <v>135277</v>
      </c>
      <c r="CL27" s="7">
        <f>VLOOKUP("*Архангельская область без*",[1]итого!$1:$1048576,COLUMN(BM28),0)</f>
        <v>137358</v>
      </c>
      <c r="CM27" s="7">
        <f>VLOOKUP("*Архангельская область без*",[1]итого!$1:$1048576,COLUMN(BN28),0)</f>
        <v>139388</v>
      </c>
      <c r="CN27" s="7">
        <f>VLOOKUP("*Архангельская область без*",[1]итого!$1:$1048576,COLUMN(BO28),0)</f>
        <v>142598</v>
      </c>
      <c r="CO27" s="7">
        <f>VLOOKUP("*Архангельская область без*",[1]итого!$1:$1048576,COLUMN(BP28),0)</f>
        <v>142665</v>
      </c>
      <c r="CP27" s="7">
        <f>VLOOKUP("*Архангельская область без*",[1]итого!$1:$1048576,COLUMN(BQ28),0)</f>
        <v>144304</v>
      </c>
      <c r="CQ27" s="7">
        <f>VLOOKUP("*Архангельская область без*",[1]итого!$1:$1048576,COLUMN(BR28),0)</f>
        <v>145075</v>
      </c>
      <c r="CR27" s="7">
        <f>VLOOKUP("*Архангельская область без*",[1]итого!$1:$1048576,COLUMN(BS28),0)</f>
        <v>146583</v>
      </c>
      <c r="CS27" s="7">
        <f>VLOOKUP("*Архангельская область без*",[1]итого!$1:$1048576,COLUMN(BT28),0)</f>
        <v>145677</v>
      </c>
      <c r="CT27" s="7">
        <f>VLOOKUP("*Архангельская область без*",[1]итого!$1:$1048576,COLUMN(BU28),0)</f>
        <v>146453</v>
      </c>
      <c r="CU27" s="7">
        <f>VLOOKUP("*Архангельская область без*",[1]итого!$1:$1048576,COLUMN(BV28),0)</f>
        <v>141133</v>
      </c>
      <c r="CV27" s="7">
        <f>VLOOKUP("*Архангельская область без*",[1]итого!$1:$1048576,COLUMN(BW28),0)</f>
        <v>141998</v>
      </c>
      <c r="CW27" s="7">
        <f>VLOOKUP("*Архангельская область без*",[1]итого!$1:$1048576,COLUMN(BX28),0)</f>
        <v>142428</v>
      </c>
      <c r="CX27" s="7">
        <f>VLOOKUP("*Архангельская область без*",[1]итого!$1:$1048576,COLUMN(BY28),0)</f>
        <v>143805</v>
      </c>
      <c r="CY27" s="7">
        <f>VLOOKUP("*Архангельская область без*",[1]итого!$1:$1048576,COLUMN(BZ28),0)</f>
        <v>145299</v>
      </c>
      <c r="CZ27" s="7">
        <f>VLOOKUP("*Архангельская область без*",[1]итого!$1:$1048576,COLUMN(CA28),0)</f>
        <v>146458</v>
      </c>
      <c r="DA27" s="7">
        <f>VLOOKUP("*Архангельская область без*",[1]итого!$1:$1048576,COLUMN(CB28),0)</f>
        <v>144323</v>
      </c>
      <c r="DB27" s="7">
        <f>VLOOKUP("*Архангельская область без*",[1]итого!$1:$1048576,COLUMN(CC28),0)</f>
        <v>146206</v>
      </c>
      <c r="DC27" s="7">
        <f>VLOOKUP("*Архангельская область без*",[1]итого!$1:$1048576,COLUMN(CD28),0)</f>
        <v>148063</v>
      </c>
      <c r="DD27" s="7">
        <f>VLOOKUP("*Архангельская область без*",[1]итого!$1:$1048576,COLUMN(CE28),0)</f>
        <v>150327</v>
      </c>
      <c r="DE27" s="7">
        <f>VLOOKUP("*Архангельская область без*",[1]итого!$1:$1048576,COLUMN(CF28),0)</f>
        <v>152235</v>
      </c>
      <c r="DF27" s="7">
        <f>VLOOKUP("*Архангельская область без*",[1]итого!$1:$1048576,COLUMN(CG28),0)</f>
        <v>153837</v>
      </c>
    </row>
    <row r="28" spans="1:110" x14ac:dyDescent="0.25">
      <c r="A28" s="8" t="s">
        <v>24</v>
      </c>
      <c r="B28" s="7">
        <v>39391.196000000004</v>
      </c>
      <c r="C28" s="7">
        <v>39671.275000000001</v>
      </c>
      <c r="D28" s="7">
        <v>39998.197999999997</v>
      </c>
      <c r="E28" s="7">
        <v>39402.148000000001</v>
      </c>
      <c r="F28" s="7">
        <v>39841.275000000001</v>
      </c>
      <c r="G28" s="7">
        <v>40153.135999999999</v>
      </c>
      <c r="H28" s="7">
        <v>40552.139000000003</v>
      </c>
      <c r="I28" s="7">
        <v>41104.614999999998</v>
      </c>
      <c r="J28" s="7">
        <v>41228.514000000003</v>
      </c>
      <c r="K28" s="7">
        <v>41920.800000000003</v>
      </c>
      <c r="L28" s="7">
        <v>42662.137999999999</v>
      </c>
      <c r="M28" s="7">
        <v>43034.46</v>
      </c>
      <c r="N28" s="7">
        <v>43571.228999999999</v>
      </c>
      <c r="O28" s="7">
        <v>44226.017999999996</v>
      </c>
      <c r="P28" s="7">
        <v>44869.932999999997</v>
      </c>
      <c r="Q28" s="7">
        <v>45579.392999999996</v>
      </c>
      <c r="R28" s="7">
        <v>46182.873</v>
      </c>
      <c r="S28" s="7">
        <v>46785.093000000001</v>
      </c>
      <c r="T28" s="7">
        <v>47406.550999999999</v>
      </c>
      <c r="U28" s="7">
        <v>48178.131000000001</v>
      </c>
      <c r="V28" s="7">
        <v>47993.38</v>
      </c>
      <c r="W28" s="7">
        <v>48934.610999999997</v>
      </c>
      <c r="X28" s="7">
        <v>47598.623</v>
      </c>
      <c r="Y28" s="7">
        <v>49580.633713100004</v>
      </c>
      <c r="Z28" s="7">
        <v>50295.547732029998</v>
      </c>
      <c r="AA28" s="7">
        <f>VLOOKUP("*Вологодская*",[1]итого!$1:$1048576,COLUMN(B29),0)</f>
        <v>49581</v>
      </c>
      <c r="AB28" s="7">
        <f>VLOOKUP("*Вологодская*",[1]итого!$1:$1048576,COLUMN(C29),0)</f>
        <v>50296</v>
      </c>
      <c r="AC28" s="7">
        <f>VLOOKUP("*Вологодская*",[1]итого!$1:$1048576,COLUMN(D29),0)</f>
        <v>50921</v>
      </c>
      <c r="AD28" s="7">
        <f>VLOOKUP("*Вологодская*",[1]итого!$1:$1048576,COLUMN(E29),0)</f>
        <v>51614</v>
      </c>
      <c r="AE28" s="7">
        <f>VLOOKUP("*Вологодская*",[1]итого!$1:$1048576,COLUMN(F29),0)</f>
        <v>52075</v>
      </c>
      <c r="AF28" s="7">
        <f>VLOOKUP("*Вологодская*",[1]итого!$1:$1048576,COLUMN(G29),0)</f>
        <v>52365</v>
      </c>
      <c r="AG28" s="7">
        <f>VLOOKUP("*Вологодская*",[1]итого!$1:$1048576,COLUMN(H29),0)</f>
        <v>51532</v>
      </c>
      <c r="AH28" s="7">
        <f>VLOOKUP("*Вологодская*",[1]итого!$1:$1048576,COLUMN(I29),0)</f>
        <v>52027</v>
      </c>
      <c r="AI28" s="7">
        <f>VLOOKUP("*Вологодская*",[1]итого!$1:$1048576,COLUMN(J29),0)</f>
        <v>52791</v>
      </c>
      <c r="AJ28" s="7">
        <f>VLOOKUP("*Вологодская*",[1]итого!$1:$1048576,COLUMN(K29),0)</f>
        <v>52672</v>
      </c>
      <c r="AK28" s="7">
        <f>VLOOKUP("*Вологодская*",[1]итого!$1:$1048576,COLUMN(L29),0)</f>
        <v>53529</v>
      </c>
      <c r="AL28" s="7">
        <f>VLOOKUP("*Вологодская*",[1]итого!$1:$1048576,COLUMN(M29),0)</f>
        <v>53619</v>
      </c>
      <c r="AM28" s="7">
        <f>VLOOKUP("*Вологодская*",[1]итого!$1:$1048576,COLUMN(N29),0)</f>
        <v>53965</v>
      </c>
      <c r="AN28" s="7">
        <f>VLOOKUP("*Вологодская*",[1]итого!$1:$1048576,COLUMN(O29),0)</f>
        <v>54776</v>
      </c>
      <c r="AO28" s="7">
        <f>VLOOKUP("*Вологодская*",[1]итого!$1:$1048576,COLUMN(P29),0)</f>
        <v>55783</v>
      </c>
      <c r="AP28" s="7">
        <f>VLOOKUP("*Вологодская*",[1]итого!$1:$1048576,COLUMN(Q29),0)</f>
        <v>56322</v>
      </c>
      <c r="AQ28" s="7">
        <f>VLOOKUP("*Вологодская*",[1]итого!$1:$1048576,COLUMN(R29),0)</f>
        <v>56708</v>
      </c>
      <c r="AR28" s="7">
        <f>VLOOKUP("*Вологодская*",[1]итого!$1:$1048576,COLUMN(S29),0)</f>
        <v>57440</v>
      </c>
      <c r="AS28" s="7">
        <f>VLOOKUP("*Вологодская*",[1]итого!$1:$1048576,COLUMN(T29),0)</f>
        <v>58680</v>
      </c>
      <c r="AT28" s="7">
        <f>VLOOKUP("*Вологодская*",[1]итого!$1:$1048576,COLUMN(U29),0)</f>
        <v>59913</v>
      </c>
      <c r="AU28" s="7">
        <f>VLOOKUP("*Вологодская*",[1]итого!$1:$1048576,COLUMN(V29),0)</f>
        <v>61736</v>
      </c>
      <c r="AV28" s="7">
        <f>VLOOKUP("*Вологодская*",[1]итого!$1:$1048576,COLUMN(W29),0)</f>
        <v>63585</v>
      </c>
      <c r="AW28" s="7">
        <f>VLOOKUP("*Вологодская*",[1]итого!$1:$1048576,COLUMN(X29),0)</f>
        <v>62703</v>
      </c>
      <c r="AX28" s="7">
        <f>VLOOKUP("*Вологодская*",[1]итого!$1:$1048576,COLUMN(Y29),0)</f>
        <v>64089</v>
      </c>
      <c r="AY28" s="7">
        <f>VLOOKUP("*Вологодская*",[1]итого!$1:$1048576,COLUMN(Z29),0)</f>
        <v>64489</v>
      </c>
      <c r="AZ28" s="7">
        <f>VLOOKUP("*Вологодская*",[1]итого!$1:$1048576,COLUMN(AA29),0)</f>
        <v>65605</v>
      </c>
      <c r="BA28" s="7">
        <f>VLOOKUP("*Вологодская*",[1]итого!$1:$1048576,COLUMN(AB29),0)</f>
        <v>66948</v>
      </c>
      <c r="BB28" s="7">
        <f>VLOOKUP("*Вологодская*",[1]итого!$1:$1048576,COLUMN(AC29),0)</f>
        <v>68626</v>
      </c>
      <c r="BC28" s="7">
        <f>VLOOKUP("*Вологодская*",[1]итого!$1:$1048576,COLUMN(AD29),0)</f>
        <v>69969</v>
      </c>
      <c r="BD28" s="7">
        <f>VLOOKUP("*Вологодская*",[1]итого!$1:$1048576,COLUMN(AE29),0)</f>
        <v>71634</v>
      </c>
      <c r="BE28" s="7">
        <f>VLOOKUP("*Вологодская*",[1]итого!$1:$1048576,COLUMN(AF29),0)</f>
        <v>72679</v>
      </c>
      <c r="BF28" s="7">
        <f>VLOOKUP("*Вологодская*",[1]итого!$1:$1048576,COLUMN(AG29),0)</f>
        <v>74088</v>
      </c>
      <c r="BG28" s="7">
        <f>VLOOKUP("*Вологодская*",[1]итого!$1:$1048576,COLUMN(AH29),0)</f>
        <v>75658</v>
      </c>
      <c r="BH28" s="7">
        <f>VLOOKUP("*Вологодская*",[1]итого!$1:$1048576,COLUMN(AI29),0)</f>
        <v>77254</v>
      </c>
      <c r="BI28" s="7">
        <f>VLOOKUP("*Вологодская*",[1]итого!$1:$1048576,COLUMN(AJ29),0)</f>
        <v>74568</v>
      </c>
      <c r="BJ28" s="7">
        <f>VLOOKUP("*Вологодская*",[1]итого!$1:$1048576,COLUMN(AK29),0)</f>
        <v>76377</v>
      </c>
      <c r="BK28" s="7">
        <f>VLOOKUP("*Вологодская*",[1]итого!$1:$1048576,COLUMN(AL29),0)</f>
        <v>77114</v>
      </c>
      <c r="BL28" s="7">
        <f>VLOOKUP("*Вологодская*",[1]итого!$1:$1048576,COLUMN(AM29),0)</f>
        <v>78797</v>
      </c>
      <c r="BM28" s="7">
        <f>VLOOKUP("*Вологодская*",[1]итого!$1:$1048576,COLUMN(AN29),0)</f>
        <v>80570</v>
      </c>
      <c r="BN28" s="7">
        <f>VLOOKUP("*Вологодская*",[1]итого!$1:$1048576,COLUMN(AO29),0)</f>
        <v>80218</v>
      </c>
      <c r="BO28" s="7">
        <f>VLOOKUP("*Вологодская*",[1]итого!$1:$1048576,COLUMN(AP29),0)</f>
        <v>79763</v>
      </c>
      <c r="BP28" s="7">
        <f>VLOOKUP("*Вологодская*",[1]итого!$1:$1048576,COLUMN(AQ29),0)</f>
        <v>80132</v>
      </c>
      <c r="BQ28" s="7">
        <f>VLOOKUP("*Вологодская*",[1]итого!$1:$1048576,COLUMN(AR29),0)</f>
        <v>80929</v>
      </c>
      <c r="BR28" s="7">
        <f>VLOOKUP("*Вологодская*",[1]итого!$1:$1048576,COLUMN(AS29),0)</f>
        <v>80899</v>
      </c>
      <c r="BS28" s="7">
        <f>VLOOKUP("*Вологодская*",[1]итого!$1:$1048576,COLUMN(AT29),0)</f>
        <v>82400</v>
      </c>
      <c r="BT28" s="7">
        <f>VLOOKUP("*Вологодская*",[1]итого!$1:$1048576,COLUMN(AU29),0)</f>
        <v>82946</v>
      </c>
      <c r="BU28" s="7">
        <f>VLOOKUP("*Вологодская*",[1]итого!$1:$1048576,COLUMN(AV29),0)</f>
        <v>84046</v>
      </c>
      <c r="BV28" s="7">
        <f>VLOOKUP("*Вологодская*",[1]итого!$1:$1048576,COLUMN(AW29),0)</f>
        <v>86128</v>
      </c>
      <c r="BW28" s="7">
        <f>VLOOKUP("*Вологодская*",[1]итого!$1:$1048576,COLUMN(AX29),0)</f>
        <v>86685</v>
      </c>
      <c r="BX28" s="7">
        <f>VLOOKUP("*Вологодская*",[1]итого!$1:$1048576,COLUMN(AY29),0)</f>
        <v>88071</v>
      </c>
      <c r="BY28" s="7">
        <f>VLOOKUP("*Вологодская*",[1]итого!$1:$1048576,COLUMN(AZ29),0)</f>
        <v>89768</v>
      </c>
      <c r="BZ28" s="7">
        <f>VLOOKUP("*Вологодская*",[1]итого!$1:$1048576,COLUMN(BA29),0)</f>
        <v>91809</v>
      </c>
      <c r="CA28" s="7">
        <f>VLOOKUP("*Вологодская*",[1]итого!$1:$1048576,COLUMN(BB29),0)</f>
        <v>93497</v>
      </c>
      <c r="CB28" s="7">
        <f>VLOOKUP("*Вологодская*",[1]итого!$1:$1048576,COLUMN(BC29),0)</f>
        <v>95727</v>
      </c>
      <c r="CC28" s="7">
        <f>VLOOKUP("*Вологодская*",[1]итого!$1:$1048576,COLUMN(BD29),0)</f>
        <v>96245</v>
      </c>
      <c r="CD28" s="7">
        <f>VLOOKUP("*Вологодская*",[1]итого!$1:$1048576,COLUMN(BE29),0)</f>
        <v>99982</v>
      </c>
      <c r="CE28" s="7">
        <f>VLOOKUP("*Вологодская*",[1]итого!$1:$1048576,COLUMN(BF29),0)</f>
        <v>104328</v>
      </c>
      <c r="CF28" s="7">
        <f>VLOOKUP("*Вологодская*",[1]итого!$1:$1048576,COLUMN(BG29),0)</f>
        <v>107415</v>
      </c>
      <c r="CG28" s="7">
        <f>VLOOKUP("*Вологодская*",[1]итого!$1:$1048576,COLUMN(BH29),0)</f>
        <v>108748</v>
      </c>
      <c r="CH28" s="7">
        <f>VLOOKUP("*Вологодская*",[1]итого!$1:$1048576,COLUMN(BI29),0)</f>
        <v>110206</v>
      </c>
      <c r="CI28" s="7">
        <f>VLOOKUP("*Вологодская*",[1]итого!$1:$1048576,COLUMN(BJ29),0)</f>
        <v>110797</v>
      </c>
      <c r="CJ28" s="7">
        <f>VLOOKUP("*Вологодская*",[1]итого!$1:$1048576,COLUMN(BK29),0)</f>
        <v>110870</v>
      </c>
      <c r="CK28" s="7">
        <f>VLOOKUP("*Вологодская*",[1]итого!$1:$1048576,COLUMN(BL29),0)</f>
        <v>112136</v>
      </c>
      <c r="CL28" s="7">
        <f>VLOOKUP("*Вологодская*",[1]итого!$1:$1048576,COLUMN(BM29),0)</f>
        <v>112855</v>
      </c>
      <c r="CM28" s="7">
        <f>VLOOKUP("*Вологодская*",[1]итого!$1:$1048576,COLUMN(BN29),0)</f>
        <v>114175</v>
      </c>
      <c r="CN28" s="7">
        <f>VLOOKUP("*Вологодская*",[1]итого!$1:$1048576,COLUMN(BO29),0)</f>
        <v>117502</v>
      </c>
      <c r="CO28" s="7">
        <f>VLOOKUP("*Вологодская*",[1]итого!$1:$1048576,COLUMN(BP29),0)</f>
        <v>116282</v>
      </c>
      <c r="CP28" s="7">
        <f>VLOOKUP("*Вологодская*",[1]итого!$1:$1048576,COLUMN(BQ29),0)</f>
        <v>116114</v>
      </c>
      <c r="CQ28" s="7">
        <f>VLOOKUP("*Вологодская*",[1]итого!$1:$1048576,COLUMN(BR29),0)</f>
        <v>115906</v>
      </c>
      <c r="CR28" s="7">
        <f>VLOOKUP("*Вологодская*",[1]итого!$1:$1048576,COLUMN(BS29),0)</f>
        <v>116485</v>
      </c>
      <c r="CS28" s="7">
        <f>VLOOKUP("*Вологодская*",[1]итого!$1:$1048576,COLUMN(BT29),0)</f>
        <v>115787</v>
      </c>
      <c r="CT28" s="7">
        <f>VLOOKUP("*Вологодская*",[1]итого!$1:$1048576,COLUMN(BU29),0)</f>
        <v>116160</v>
      </c>
      <c r="CU28" s="7">
        <f>VLOOKUP("*Вологодская*",[1]итого!$1:$1048576,COLUMN(BV29),0)</f>
        <v>114034</v>
      </c>
      <c r="CV28" s="7">
        <f>VLOOKUP("*Вологодская*",[1]итого!$1:$1048576,COLUMN(BW29),0)</f>
        <v>114271</v>
      </c>
      <c r="CW28" s="7">
        <f>VLOOKUP("*Вологодская*",[1]итого!$1:$1048576,COLUMN(BX29),0)</f>
        <v>114418</v>
      </c>
      <c r="CX28" s="7">
        <f>VLOOKUP("*Вологодская*",[1]итого!$1:$1048576,COLUMN(BY29),0)</f>
        <v>114872</v>
      </c>
      <c r="CY28" s="7">
        <f>VLOOKUP("*Вологодская*",[1]итого!$1:$1048576,COLUMN(BZ29),0)</f>
        <v>115472</v>
      </c>
      <c r="CZ28" s="7">
        <f>VLOOKUP("*Вологодская*",[1]итого!$1:$1048576,COLUMN(CA29),0)</f>
        <v>115690</v>
      </c>
      <c r="DA28" s="7">
        <f>VLOOKUP("*Вологодская*",[1]итого!$1:$1048576,COLUMN(CB29),0)</f>
        <v>114096</v>
      </c>
      <c r="DB28" s="7">
        <f>VLOOKUP("*Вологодская*",[1]итого!$1:$1048576,COLUMN(CC29),0)</f>
        <v>115008</v>
      </c>
      <c r="DC28" s="7">
        <f>VLOOKUP("*Вологодская*",[1]итого!$1:$1048576,COLUMN(CD29),0)</f>
        <v>115992</v>
      </c>
      <c r="DD28" s="7">
        <f>VLOOKUP("*Вологодская*",[1]итого!$1:$1048576,COLUMN(CE29),0)</f>
        <v>117394</v>
      </c>
      <c r="DE28" s="7">
        <f>VLOOKUP("*Вологодская*",[1]итого!$1:$1048576,COLUMN(CF29),0)</f>
        <v>119203</v>
      </c>
      <c r="DF28" s="7">
        <f>VLOOKUP("*Вологодская*",[1]итого!$1:$1048576,COLUMN(CG29),0)</f>
        <v>120936</v>
      </c>
    </row>
    <row r="29" spans="1:110" x14ac:dyDescent="0.25">
      <c r="A29" s="8" t="s">
        <v>25</v>
      </c>
      <c r="B29" s="7">
        <v>25412.873</v>
      </c>
      <c r="C29" s="7">
        <v>25725.944</v>
      </c>
      <c r="D29" s="7">
        <v>26120.923999999999</v>
      </c>
      <c r="E29" s="7">
        <v>26547.949000000001</v>
      </c>
      <c r="F29" s="7">
        <v>26997.686000000002</v>
      </c>
      <c r="G29" s="7">
        <v>27513.214</v>
      </c>
      <c r="H29" s="7">
        <v>28125.992999999999</v>
      </c>
      <c r="I29" s="7">
        <v>28905.915000000001</v>
      </c>
      <c r="J29" s="7">
        <v>29330.962</v>
      </c>
      <c r="K29" s="7">
        <v>30098.988000000001</v>
      </c>
      <c r="L29" s="7">
        <v>30980.33</v>
      </c>
      <c r="M29" s="7">
        <v>31262.809000000001</v>
      </c>
      <c r="N29" s="7">
        <v>31972.743999999999</v>
      </c>
      <c r="O29" s="7">
        <v>32684.481</v>
      </c>
      <c r="P29" s="7">
        <v>33531.673999999999</v>
      </c>
      <c r="Q29" s="7">
        <v>34290.546000000002</v>
      </c>
      <c r="R29" s="7">
        <v>35175.79</v>
      </c>
      <c r="S29" s="7">
        <v>35839.589</v>
      </c>
      <c r="T29" s="7">
        <v>36587.438999999998</v>
      </c>
      <c r="U29" s="7">
        <v>37617.428</v>
      </c>
      <c r="V29" s="7">
        <v>38184.951000000001</v>
      </c>
      <c r="W29" s="7">
        <v>39294.678999999996</v>
      </c>
      <c r="X29" s="7">
        <v>40147.633000000002</v>
      </c>
      <c r="Y29" s="7">
        <v>41347.2810465</v>
      </c>
      <c r="Z29" s="7">
        <v>41985.136016190001</v>
      </c>
      <c r="AA29" s="7">
        <f>VLOOKUP("*Калининградская*",[1]итого!$1:$1048576,COLUMN(B30),0)</f>
        <v>41347</v>
      </c>
      <c r="AB29" s="7">
        <f>VLOOKUP("*Калининградская*",[1]итого!$1:$1048576,COLUMN(C30),0)</f>
        <v>41985</v>
      </c>
      <c r="AC29" s="7">
        <f>VLOOKUP("*Калининградская*",[1]итого!$1:$1048576,COLUMN(D30),0)</f>
        <v>42811</v>
      </c>
      <c r="AD29" s="7">
        <f>VLOOKUP("*Калининградская*",[1]итого!$1:$1048576,COLUMN(E30),0)</f>
        <v>43572</v>
      </c>
      <c r="AE29" s="7">
        <f>VLOOKUP("*Калининградская*",[1]итого!$1:$1048576,COLUMN(F30),0)</f>
        <v>44235</v>
      </c>
      <c r="AF29" s="7">
        <f>VLOOKUP("*Калининградская*",[1]итого!$1:$1048576,COLUMN(G30),0)</f>
        <v>44814</v>
      </c>
      <c r="AG29" s="7">
        <f>VLOOKUP("*Калининградская*",[1]итого!$1:$1048576,COLUMN(H30),0)</f>
        <v>44759</v>
      </c>
      <c r="AH29" s="7">
        <f>VLOOKUP("*Калининградская*",[1]итого!$1:$1048576,COLUMN(I30),0)</f>
        <v>45472</v>
      </c>
      <c r="AI29" s="7">
        <f>VLOOKUP("*Калининградская*",[1]итого!$1:$1048576,COLUMN(J30),0)</f>
        <v>46153</v>
      </c>
      <c r="AJ29" s="7">
        <f>VLOOKUP("*Калининградская*",[1]итого!$1:$1048576,COLUMN(K30),0)</f>
        <v>45887</v>
      </c>
      <c r="AK29" s="7">
        <f>VLOOKUP("*Калининградская*",[1]итого!$1:$1048576,COLUMN(L30),0)</f>
        <v>46737</v>
      </c>
      <c r="AL29" s="7">
        <f>VLOOKUP("*Калининградская*",[1]итого!$1:$1048576,COLUMN(M30),0)</f>
        <v>47691</v>
      </c>
      <c r="AM29" s="7">
        <f>VLOOKUP("*Калининградская*",[1]итого!$1:$1048576,COLUMN(N30),0)</f>
        <v>48160</v>
      </c>
      <c r="AN29" s="7">
        <f>VLOOKUP("*Калининградская*",[1]итого!$1:$1048576,COLUMN(O30),0)</f>
        <v>49025</v>
      </c>
      <c r="AO29" s="7">
        <f>VLOOKUP("*Калининградская*",[1]итого!$1:$1048576,COLUMN(P30),0)</f>
        <v>49732</v>
      </c>
      <c r="AP29" s="7">
        <f>VLOOKUP("*Калининградская*",[1]итого!$1:$1048576,COLUMN(Q30),0)</f>
        <v>50157</v>
      </c>
      <c r="AQ29" s="7">
        <f>VLOOKUP("*Калининградская*",[1]итого!$1:$1048576,COLUMN(R30),0)</f>
        <v>50971</v>
      </c>
      <c r="AR29" s="7">
        <f>VLOOKUP("*Калининградская*",[1]итого!$1:$1048576,COLUMN(S30),0)</f>
        <v>53371</v>
      </c>
      <c r="AS29" s="7">
        <f>VLOOKUP("*Калининградская*",[1]итого!$1:$1048576,COLUMN(T30),0)</f>
        <v>54744</v>
      </c>
      <c r="AT29" s="7">
        <f>VLOOKUP("*Калининградская*",[1]итого!$1:$1048576,COLUMN(U30),0)</f>
        <v>56284</v>
      </c>
      <c r="AU29" s="7">
        <f>VLOOKUP("*Калининградская*",[1]итого!$1:$1048576,COLUMN(V30),0)</f>
        <v>58117</v>
      </c>
      <c r="AV29" s="7">
        <f>VLOOKUP("*Калининградская*",[1]итого!$1:$1048576,COLUMN(W30),0)</f>
        <v>59865</v>
      </c>
      <c r="AW29" s="7">
        <f>VLOOKUP("*Калининградская*",[1]итого!$1:$1048576,COLUMN(X30),0)</f>
        <v>59605</v>
      </c>
      <c r="AX29" s="7">
        <f>VLOOKUP("*Калининградская*",[1]итого!$1:$1048576,COLUMN(Y30),0)</f>
        <v>60559</v>
      </c>
      <c r="AY29" s="7">
        <f>VLOOKUP("*Калининградская*",[1]итого!$1:$1048576,COLUMN(Z30),0)</f>
        <v>61073</v>
      </c>
      <c r="AZ29" s="7">
        <f>VLOOKUP("*Калининградская*",[1]итого!$1:$1048576,COLUMN(AA30),0)</f>
        <v>62242</v>
      </c>
      <c r="BA29" s="7">
        <f>VLOOKUP("*Калининградская*",[1]итого!$1:$1048576,COLUMN(AB30),0)</f>
        <v>63639</v>
      </c>
      <c r="BB29" s="7">
        <f>VLOOKUP("*Калининградская*",[1]итого!$1:$1048576,COLUMN(AC30),0)</f>
        <v>65714</v>
      </c>
      <c r="BC29" s="7">
        <f>VLOOKUP("*Калининградская*",[1]итого!$1:$1048576,COLUMN(AD30),0)</f>
        <v>67501</v>
      </c>
      <c r="BD29" s="7">
        <f>VLOOKUP("*Калининградская*",[1]итого!$1:$1048576,COLUMN(AE30),0)</f>
        <v>69482</v>
      </c>
      <c r="BE29" s="7">
        <f>VLOOKUP("*Калининградская*",[1]итого!$1:$1048576,COLUMN(AF30),0)</f>
        <v>70883</v>
      </c>
      <c r="BF29" s="7">
        <f>VLOOKUP("*Калининградская*",[1]итого!$1:$1048576,COLUMN(AG30),0)</f>
        <v>72229</v>
      </c>
      <c r="BG29" s="7">
        <f>VLOOKUP("*Калининградская*",[1]итого!$1:$1048576,COLUMN(AH30),0)</f>
        <v>73528</v>
      </c>
      <c r="BH29" s="7">
        <f>VLOOKUP("*Калининградская*",[1]итого!$1:$1048576,COLUMN(AI30),0)</f>
        <v>74797</v>
      </c>
      <c r="BI29" s="7">
        <f>VLOOKUP("*Калининградская*",[1]итого!$1:$1048576,COLUMN(AJ30),0)</f>
        <v>74235</v>
      </c>
      <c r="BJ29" s="7">
        <f>VLOOKUP("*Калининградская*",[1]итого!$1:$1048576,COLUMN(AK30),0)</f>
        <v>76343</v>
      </c>
      <c r="BK29" s="7">
        <f>VLOOKUP("*Калининградская*",[1]итого!$1:$1048576,COLUMN(AL30),0)</f>
        <v>77273</v>
      </c>
      <c r="BL29" s="7">
        <f>VLOOKUP("*Калининградская*",[1]итого!$1:$1048576,COLUMN(AM30),0)</f>
        <v>78968</v>
      </c>
      <c r="BM29" s="7">
        <f>VLOOKUP("*Калининградская*",[1]итого!$1:$1048576,COLUMN(AN30),0)</f>
        <v>80591</v>
      </c>
      <c r="BN29" s="7">
        <f>VLOOKUP("*Калининградская*",[1]итого!$1:$1048576,COLUMN(AO30),0)</f>
        <v>80477</v>
      </c>
      <c r="BO29" s="7">
        <f>VLOOKUP("*Калининградская*",[1]итого!$1:$1048576,COLUMN(AP30),0)</f>
        <v>80181</v>
      </c>
      <c r="BP29" s="7">
        <f>VLOOKUP("*Калининградская*",[1]итого!$1:$1048576,COLUMN(AQ30),0)</f>
        <v>80346</v>
      </c>
      <c r="BQ29" s="7">
        <f>VLOOKUP("*Калининградская*",[1]итого!$1:$1048576,COLUMN(AR30),0)</f>
        <v>80980</v>
      </c>
      <c r="BR29" s="7">
        <f>VLOOKUP("*Калининградская*",[1]итого!$1:$1048576,COLUMN(AS30),0)</f>
        <v>81254</v>
      </c>
      <c r="BS29" s="7">
        <f>VLOOKUP("*Калининградская*",[1]итого!$1:$1048576,COLUMN(AT30),0)</f>
        <v>82434</v>
      </c>
      <c r="BT29" s="7">
        <f>VLOOKUP("*Калининградская*",[1]итого!$1:$1048576,COLUMN(AU30),0)</f>
        <v>83739</v>
      </c>
      <c r="BU29" s="7">
        <f>VLOOKUP("*Калининградская*",[1]итого!$1:$1048576,COLUMN(AV30),0)</f>
        <v>84471</v>
      </c>
      <c r="BV29" s="7">
        <f>VLOOKUP("*Калининградская*",[1]итого!$1:$1048576,COLUMN(AW30),0)</f>
        <v>85954</v>
      </c>
      <c r="BW29" s="7">
        <f>VLOOKUP("*Калининградская*",[1]итого!$1:$1048576,COLUMN(AX30),0)</f>
        <v>86446</v>
      </c>
      <c r="BX29" s="7">
        <f>VLOOKUP("*Калининградская*",[1]итого!$1:$1048576,COLUMN(AY30),0)</f>
        <v>87671</v>
      </c>
      <c r="BY29" s="7">
        <f>VLOOKUP("*Калининградская*",[1]итого!$1:$1048576,COLUMN(AZ30),0)</f>
        <v>89314</v>
      </c>
      <c r="BZ29" s="7">
        <f>VLOOKUP("*Калининградская*",[1]итого!$1:$1048576,COLUMN(BA30),0)</f>
        <v>91160</v>
      </c>
      <c r="CA29" s="7">
        <f>VLOOKUP("*Калининградская*",[1]итого!$1:$1048576,COLUMN(BB30),0)</f>
        <v>93228</v>
      </c>
      <c r="CB29" s="7">
        <f>VLOOKUP("*Калининградская*",[1]итого!$1:$1048576,COLUMN(BC30),0)</f>
        <v>95659</v>
      </c>
      <c r="CC29" s="7">
        <f>VLOOKUP("*Калининградская*",[1]итого!$1:$1048576,COLUMN(BD30),0)</f>
        <v>96994</v>
      </c>
      <c r="CD29" s="7">
        <f>VLOOKUP("*Калининградская*",[1]итого!$1:$1048576,COLUMN(BE30),0)</f>
        <v>100142</v>
      </c>
      <c r="CE29" s="7">
        <f>VLOOKUP("*Калининградская*",[1]итого!$1:$1048576,COLUMN(BF30),0)</f>
        <v>104320</v>
      </c>
      <c r="CF29" s="7">
        <f>VLOOKUP("*Калининградская*",[1]итого!$1:$1048576,COLUMN(BG30),0)</f>
        <v>108063</v>
      </c>
      <c r="CG29" s="7">
        <f>VLOOKUP("*Калининградская*",[1]итого!$1:$1048576,COLUMN(BH30),0)</f>
        <v>110267</v>
      </c>
      <c r="CH29" s="7">
        <f>VLOOKUP("*Калининградская*",[1]итого!$1:$1048576,COLUMN(BI30),0)</f>
        <v>113041</v>
      </c>
      <c r="CI29" s="7">
        <f>VLOOKUP("*Калининградская*",[1]итого!$1:$1048576,COLUMN(BJ30),0)</f>
        <v>113756</v>
      </c>
      <c r="CJ29" s="7">
        <f>VLOOKUP("*Калининградская*",[1]итого!$1:$1048576,COLUMN(BK30),0)</f>
        <v>114227</v>
      </c>
      <c r="CK29" s="7">
        <f>VLOOKUP("*Калининградская*",[1]итого!$1:$1048576,COLUMN(BL30),0)</f>
        <v>115850</v>
      </c>
      <c r="CL29" s="7">
        <f>VLOOKUP("*Калининградская*",[1]итого!$1:$1048576,COLUMN(BM30),0)</f>
        <v>117202</v>
      </c>
      <c r="CM29" s="7">
        <f>VLOOKUP("*Калининградская*",[1]итого!$1:$1048576,COLUMN(BN30),0)</f>
        <v>118582</v>
      </c>
      <c r="CN29" s="7">
        <f>VLOOKUP("*Калининградская*",[1]итого!$1:$1048576,COLUMN(BO30),0)</f>
        <v>122593</v>
      </c>
      <c r="CO29" s="7">
        <f>VLOOKUP("*Калининградская*",[1]итого!$1:$1048576,COLUMN(BP30),0)</f>
        <v>122709</v>
      </c>
      <c r="CP29" s="7">
        <f>VLOOKUP("*Калининградская*",[1]итого!$1:$1048576,COLUMN(BQ30),0)</f>
        <v>123496</v>
      </c>
      <c r="CQ29" s="7">
        <f>VLOOKUP("*Калининградская*",[1]итого!$1:$1048576,COLUMN(BR30),0)</f>
        <v>123617</v>
      </c>
      <c r="CR29" s="7">
        <f>VLOOKUP("*Калининградская*",[1]итого!$1:$1048576,COLUMN(BS30),0)</f>
        <v>122846</v>
      </c>
      <c r="CS29" s="7">
        <f>VLOOKUP("*Калининградская*",[1]итого!$1:$1048576,COLUMN(BT30),0)</f>
        <v>123823</v>
      </c>
      <c r="CT29" s="7">
        <f>VLOOKUP("*Калининградская*",[1]итого!$1:$1048576,COLUMN(BU30),0)</f>
        <v>124727</v>
      </c>
      <c r="CU29" s="7">
        <f>VLOOKUP("*Калининградская*",[1]итого!$1:$1048576,COLUMN(BV30),0)</f>
        <v>126514</v>
      </c>
      <c r="CV29" s="7">
        <f>VLOOKUP("*Калининградская*",[1]итого!$1:$1048576,COLUMN(BW30),0)</f>
        <v>126956</v>
      </c>
      <c r="CW29" s="7">
        <f>VLOOKUP("*Калининградская*",[1]итого!$1:$1048576,COLUMN(BX30),0)</f>
        <v>127841</v>
      </c>
      <c r="CX29" s="7">
        <f>VLOOKUP("*Калининградская*",[1]итого!$1:$1048576,COLUMN(BY30),0)</f>
        <v>128769</v>
      </c>
      <c r="CY29" s="7">
        <f>VLOOKUP("*Калининградская*",[1]итого!$1:$1048576,COLUMN(BZ30),0)</f>
        <v>130142</v>
      </c>
      <c r="CZ29" s="7">
        <f>VLOOKUP("*Калининградская*",[1]итого!$1:$1048576,COLUMN(CA30),0)</f>
        <v>130847</v>
      </c>
      <c r="DA29" s="7">
        <f>VLOOKUP("*Калининградская*",[1]итого!$1:$1048576,COLUMN(CB30),0)</f>
        <v>131044</v>
      </c>
      <c r="DB29" s="7">
        <f>VLOOKUP("*Калининградская*",[1]итого!$1:$1048576,COLUMN(CC30),0)</f>
        <v>132912</v>
      </c>
      <c r="DC29" s="7">
        <f>VLOOKUP("*Калининградская*",[1]итого!$1:$1048576,COLUMN(CD30),0)</f>
        <v>135188</v>
      </c>
      <c r="DD29" s="7">
        <f>VLOOKUP("*Калининградская*",[1]итого!$1:$1048576,COLUMN(CE30),0)</f>
        <v>137687</v>
      </c>
      <c r="DE29" s="7">
        <f>VLOOKUP("*Калининградская*",[1]итого!$1:$1048576,COLUMN(CF30),0)</f>
        <v>139621</v>
      </c>
      <c r="DF29" s="7">
        <f>VLOOKUP("*Калининградская*",[1]итого!$1:$1048576,COLUMN(CG30),0)</f>
        <v>142479</v>
      </c>
    </row>
    <row r="30" spans="1:110" x14ac:dyDescent="0.25">
      <c r="A30" s="8" t="s">
        <v>26</v>
      </c>
      <c r="B30" s="7">
        <v>63644</v>
      </c>
      <c r="C30" s="7">
        <v>65108.535000000003</v>
      </c>
      <c r="D30" s="7">
        <v>66372.175000000003</v>
      </c>
      <c r="E30" s="7">
        <v>66869.582999999999</v>
      </c>
      <c r="F30" s="7">
        <v>68121.081999999995</v>
      </c>
      <c r="G30" s="7">
        <v>69271.34</v>
      </c>
      <c r="H30" s="7">
        <v>70779.508000000002</v>
      </c>
      <c r="I30" s="7">
        <v>72242.982000000004</v>
      </c>
      <c r="J30" s="7">
        <v>73385.442999999999</v>
      </c>
      <c r="K30" s="7">
        <v>75752.543999999994</v>
      </c>
      <c r="L30" s="7">
        <v>78292.558999999994</v>
      </c>
      <c r="M30" s="7">
        <v>79477.046000000002</v>
      </c>
      <c r="N30" s="7">
        <v>81305.850999999995</v>
      </c>
      <c r="O30" s="7">
        <v>83450.45</v>
      </c>
      <c r="P30" s="7">
        <v>85830.410999999993</v>
      </c>
      <c r="Q30" s="7">
        <v>87783.982000000004</v>
      </c>
      <c r="R30" s="7">
        <v>90234.129000000001</v>
      </c>
      <c r="S30" s="7">
        <v>91875.7</v>
      </c>
      <c r="T30" s="7">
        <v>93790.463000000003</v>
      </c>
      <c r="U30" s="7">
        <v>96328.788</v>
      </c>
      <c r="V30" s="7">
        <v>98342.74</v>
      </c>
      <c r="W30" s="7">
        <v>101399.25599999999</v>
      </c>
      <c r="X30" s="7">
        <v>101834.765</v>
      </c>
      <c r="Y30" s="7">
        <v>105315.20896383999</v>
      </c>
      <c r="Z30" s="7">
        <v>107711.13484672</v>
      </c>
      <c r="AA30" s="7">
        <f>VLOOKUP("*Ленинградская*",[1]итого!$1:$1048576,COLUMN(B31),0)</f>
        <v>105315</v>
      </c>
      <c r="AB30" s="7">
        <f>VLOOKUP("*Ленинградская*",[1]итого!$1:$1048576,COLUMN(C31),0)</f>
        <v>107711</v>
      </c>
      <c r="AC30" s="7">
        <f>VLOOKUP("*Ленинградская*",[1]итого!$1:$1048576,COLUMN(D31),0)</f>
        <v>109882</v>
      </c>
      <c r="AD30" s="7">
        <f>VLOOKUP("*Ленинградская*",[1]итого!$1:$1048576,COLUMN(E31),0)</f>
        <v>112217</v>
      </c>
      <c r="AE30" s="7">
        <f>VLOOKUP("*Ленинградская*",[1]итого!$1:$1048576,COLUMN(F31),0)</f>
        <v>113964</v>
      </c>
      <c r="AF30" s="7">
        <f>VLOOKUP("*Ленинградская*",[1]итого!$1:$1048576,COLUMN(G31),0)</f>
        <v>115663</v>
      </c>
      <c r="AG30" s="7">
        <f>VLOOKUP("*Ленинградская*",[1]итого!$1:$1048576,COLUMN(H31),0)</f>
        <v>116133</v>
      </c>
      <c r="AH30" s="7">
        <f>VLOOKUP("*Ленинградская*",[1]итого!$1:$1048576,COLUMN(I31),0)</f>
        <v>117869</v>
      </c>
      <c r="AI30" s="7">
        <f>VLOOKUP("*Ленинградская*",[1]итого!$1:$1048576,COLUMN(J31),0)</f>
        <v>119296</v>
      </c>
      <c r="AJ30" s="7">
        <f>VLOOKUP("*Ленинградская*",[1]итого!$1:$1048576,COLUMN(K31),0)</f>
        <v>120334</v>
      </c>
      <c r="AK30" s="7">
        <f>VLOOKUP("*Ленинградская*",[1]итого!$1:$1048576,COLUMN(L31),0)</f>
        <v>122327</v>
      </c>
      <c r="AL30" s="7">
        <f>VLOOKUP("*Ленинградская*",[1]итого!$1:$1048576,COLUMN(M31),0)</f>
        <v>123325</v>
      </c>
      <c r="AM30" s="7">
        <f>VLOOKUP("*Ленинградская*",[1]итого!$1:$1048576,COLUMN(N31),0)</f>
        <v>124531</v>
      </c>
      <c r="AN30" s="7">
        <f>VLOOKUP("*Ленинградская*",[1]итого!$1:$1048576,COLUMN(O31),0)</f>
        <v>126336</v>
      </c>
      <c r="AO30" s="7">
        <f>VLOOKUP("*Ленинградская*",[1]итого!$1:$1048576,COLUMN(P31),0)</f>
        <v>128925</v>
      </c>
      <c r="AP30" s="7">
        <f>VLOOKUP("*Ленинградская*",[1]итого!$1:$1048576,COLUMN(Q31),0)</f>
        <v>130285</v>
      </c>
      <c r="AQ30" s="7">
        <f>VLOOKUP("*Ленинградская*",[1]итого!$1:$1048576,COLUMN(R31),0)</f>
        <v>132101</v>
      </c>
      <c r="AR30" s="7">
        <f>VLOOKUP("*Ленинградская*",[1]итого!$1:$1048576,COLUMN(S31),0)</f>
        <v>134536</v>
      </c>
      <c r="AS30" s="7">
        <f>VLOOKUP("*Ленинградская*",[1]итого!$1:$1048576,COLUMN(T31),0)</f>
        <v>137634</v>
      </c>
      <c r="AT30" s="7">
        <f>VLOOKUP("*Ленинградская*",[1]итого!$1:$1048576,COLUMN(U31),0)</f>
        <v>141019</v>
      </c>
      <c r="AU30" s="7">
        <f>VLOOKUP("*Ленинградская*",[1]итого!$1:$1048576,COLUMN(V31),0)</f>
        <v>145369</v>
      </c>
      <c r="AV30" s="7">
        <f>VLOOKUP("*Ленинградская*",[1]итого!$1:$1048576,COLUMN(W31),0)</f>
        <v>149799</v>
      </c>
      <c r="AW30" s="7">
        <f>VLOOKUP("*Ленинградская*",[1]итого!$1:$1048576,COLUMN(X31),0)</f>
        <v>150633</v>
      </c>
      <c r="AX30" s="7">
        <f>VLOOKUP("*Ленинградская*",[1]итого!$1:$1048576,COLUMN(Y31),0)</f>
        <v>153103</v>
      </c>
      <c r="AY30" s="7">
        <f>VLOOKUP("*Ленинградская*",[1]итого!$1:$1048576,COLUMN(Z31),0)</f>
        <v>154781</v>
      </c>
      <c r="AZ30" s="7">
        <f>VLOOKUP("*Ленинградская*",[1]итого!$1:$1048576,COLUMN(AA31),0)</f>
        <v>158077</v>
      </c>
      <c r="BA30" s="7">
        <f>VLOOKUP("*Ленинградская*",[1]итого!$1:$1048576,COLUMN(AB31),0)</f>
        <v>161702</v>
      </c>
      <c r="BB30" s="7">
        <f>VLOOKUP("*Ленинградская*",[1]итого!$1:$1048576,COLUMN(AC31),0)</f>
        <v>166663</v>
      </c>
      <c r="BC30" s="7">
        <f>VLOOKUP("*Ленинградская*",[1]итого!$1:$1048576,COLUMN(AD31),0)</f>
        <v>170641</v>
      </c>
      <c r="BD30" s="7">
        <f>VLOOKUP("*Ленинградская*",[1]итого!$1:$1048576,COLUMN(AE31),0)</f>
        <v>175538</v>
      </c>
      <c r="BE30" s="7">
        <f>VLOOKUP("*Ленинградская*",[1]итого!$1:$1048576,COLUMN(AF31),0)</f>
        <v>178262</v>
      </c>
      <c r="BF30" s="7">
        <f>VLOOKUP("*Ленинградская*",[1]итого!$1:$1048576,COLUMN(AG31),0)</f>
        <v>181279</v>
      </c>
      <c r="BG30" s="7">
        <f>VLOOKUP("*Ленинградская*",[1]итого!$1:$1048576,COLUMN(AH31),0)</f>
        <v>184831</v>
      </c>
      <c r="BH30" s="7">
        <f>VLOOKUP("*Ленинградская*",[1]итого!$1:$1048576,COLUMN(AI31),0)</f>
        <v>188729</v>
      </c>
      <c r="BI30" s="7">
        <f>VLOOKUP("*Ленинградская*",[1]итого!$1:$1048576,COLUMN(AJ31),0)</f>
        <v>191026</v>
      </c>
      <c r="BJ30" s="7">
        <f>VLOOKUP("*Ленинградская*",[1]итого!$1:$1048576,COLUMN(AK31),0)</f>
        <v>196005</v>
      </c>
      <c r="BK30" s="7">
        <f>VLOOKUP("*Ленинградская*",[1]итого!$1:$1048576,COLUMN(AL31),0)</f>
        <v>198503</v>
      </c>
      <c r="BL30" s="7">
        <f>VLOOKUP("*Ленинградская*",[1]итого!$1:$1048576,COLUMN(AM31),0)</f>
        <v>202989</v>
      </c>
      <c r="BM30" s="7">
        <f>VLOOKUP("*Ленинградская*",[1]итого!$1:$1048576,COLUMN(AN31),0)</f>
        <v>206659</v>
      </c>
      <c r="BN30" s="7">
        <f>VLOOKUP("*Ленинградская*",[1]итого!$1:$1048576,COLUMN(AO31),0)</f>
        <v>206428</v>
      </c>
      <c r="BO30" s="7">
        <f>VLOOKUP("*Ленинградская*",[1]итого!$1:$1048576,COLUMN(AP31),0)</f>
        <v>206441</v>
      </c>
      <c r="BP30" s="7">
        <f>VLOOKUP("*Ленинградская*",[1]итого!$1:$1048576,COLUMN(AQ31),0)</f>
        <v>208471</v>
      </c>
      <c r="BQ30" s="7">
        <f>VLOOKUP("*Ленинградская*",[1]итого!$1:$1048576,COLUMN(AR31),0)</f>
        <v>211519</v>
      </c>
      <c r="BR30" s="7">
        <f>VLOOKUP("*Ленинградская*",[1]итого!$1:$1048576,COLUMN(AS31),0)</f>
        <v>213384</v>
      </c>
      <c r="BS30" s="7">
        <f>VLOOKUP("*Ленинградская*",[1]итого!$1:$1048576,COLUMN(AT31),0)</f>
        <v>218340</v>
      </c>
      <c r="BT30" s="7">
        <f>VLOOKUP("*Ленинградская*",[1]итого!$1:$1048576,COLUMN(AU31),0)</f>
        <v>221914</v>
      </c>
      <c r="BU30" s="7">
        <f>VLOOKUP("*Ленинградская*",[1]итого!$1:$1048576,COLUMN(AV31),0)</f>
        <v>225057</v>
      </c>
      <c r="BV30" s="7">
        <f>VLOOKUP("*Ленинградская*",[1]итого!$1:$1048576,COLUMN(AW31),0)</f>
        <v>230968</v>
      </c>
      <c r="BW30" s="7">
        <f>VLOOKUP("*Ленинградская*",[1]итого!$1:$1048576,COLUMN(AX31),0)</f>
        <v>232582</v>
      </c>
      <c r="BX30" s="7">
        <f>VLOOKUP("*Ленинградская*",[1]итого!$1:$1048576,COLUMN(AY31),0)</f>
        <v>236124</v>
      </c>
      <c r="BY30" s="7">
        <f>VLOOKUP("*Ленинградская*",[1]итого!$1:$1048576,COLUMN(AZ31),0)</f>
        <v>240451</v>
      </c>
      <c r="BZ30" s="7">
        <f>VLOOKUP("*Ленинградская*",[1]итого!$1:$1048576,COLUMN(BA31),0)</f>
        <v>244600</v>
      </c>
      <c r="CA30" s="7">
        <f>VLOOKUP("*Ленинградская*",[1]итого!$1:$1048576,COLUMN(BB31),0)</f>
        <v>249239</v>
      </c>
      <c r="CB30" s="7">
        <f>VLOOKUP("*Ленинградская*",[1]итого!$1:$1048576,COLUMN(BC31),0)</f>
        <v>253747</v>
      </c>
      <c r="CC30" s="7">
        <f>VLOOKUP("*Ленинградская*",[1]итого!$1:$1048576,COLUMN(BD31),0)</f>
        <v>256256</v>
      </c>
      <c r="CD30" s="7">
        <f>VLOOKUP("*Ленинградская*",[1]итого!$1:$1048576,COLUMN(BE31),0)</f>
        <v>263942</v>
      </c>
      <c r="CE30" s="7">
        <f>VLOOKUP("*Ленинградская*",[1]итого!$1:$1048576,COLUMN(BF31),0)</f>
        <v>272901</v>
      </c>
      <c r="CF30" s="7">
        <f>VLOOKUP("*Ленинградская*",[1]итого!$1:$1048576,COLUMN(BG31),0)</f>
        <v>278670</v>
      </c>
      <c r="CG30" s="7">
        <f>VLOOKUP("*Ленинградская*",[1]итого!$1:$1048576,COLUMN(BH31),0)</f>
        <v>282092</v>
      </c>
      <c r="CH30" s="7">
        <f>VLOOKUP("*Ленинградская*",[1]итого!$1:$1048576,COLUMN(BI31),0)</f>
        <v>285400</v>
      </c>
      <c r="CI30" s="7">
        <f>VLOOKUP("*Ленинградская*",[1]итого!$1:$1048576,COLUMN(BJ31),0)</f>
        <v>286716</v>
      </c>
      <c r="CJ30" s="7">
        <f>VLOOKUP("*Ленинградская*",[1]итого!$1:$1048576,COLUMN(BK31),0)</f>
        <v>287788</v>
      </c>
      <c r="CK30" s="7">
        <f>VLOOKUP("*Ленинградская*",[1]итого!$1:$1048576,COLUMN(BL31),0)</f>
        <v>291113</v>
      </c>
      <c r="CL30" s="7">
        <f>VLOOKUP("*Ленинградская*",[1]итого!$1:$1048576,COLUMN(BM31),0)</f>
        <v>292587</v>
      </c>
      <c r="CM30" s="7">
        <f>VLOOKUP("*Ленинградская*",[1]итого!$1:$1048576,COLUMN(BN31),0)</f>
        <v>293474</v>
      </c>
      <c r="CN30" s="7">
        <f>VLOOKUP("*Ленинградская*",[1]итого!$1:$1048576,COLUMN(BO31),0)</f>
        <v>299587</v>
      </c>
      <c r="CO30" s="7">
        <f>VLOOKUP("*Ленинградская*",[1]итого!$1:$1048576,COLUMN(BP31),0)</f>
        <v>297908</v>
      </c>
      <c r="CP30" s="7">
        <f>VLOOKUP("*Ленинградская*",[1]итого!$1:$1048576,COLUMN(BQ31),0)</f>
        <v>297805</v>
      </c>
      <c r="CQ30" s="7">
        <f>VLOOKUP("*Ленинградская*",[1]итого!$1:$1048576,COLUMN(BR31),0)</f>
        <v>296718</v>
      </c>
      <c r="CR30" s="7">
        <f>VLOOKUP("*Ленинградская*",[1]итого!$1:$1048576,COLUMN(BS31),0)</f>
        <v>289516</v>
      </c>
      <c r="CS30" s="7">
        <f>VLOOKUP("*Ленинградская*",[1]итого!$1:$1048576,COLUMN(BT31),0)</f>
        <v>286202</v>
      </c>
      <c r="CT30" s="7">
        <f>VLOOKUP("*Ленинградская*",[1]итого!$1:$1048576,COLUMN(BU31),0)</f>
        <v>286697</v>
      </c>
      <c r="CU30" s="7">
        <f>VLOOKUP("*Ленинградская*",[1]итого!$1:$1048576,COLUMN(BV31),0)</f>
        <v>322936</v>
      </c>
      <c r="CV30" s="7">
        <f>VLOOKUP("*Ленинградская*",[1]итого!$1:$1048576,COLUMN(BW31),0)</f>
        <v>323999</v>
      </c>
      <c r="CW30" s="7">
        <f>VLOOKUP("*Ленинградская*",[1]итого!$1:$1048576,COLUMN(BX31),0)</f>
        <v>325474</v>
      </c>
      <c r="CX30" s="7">
        <f>VLOOKUP("*Ленинградская*",[1]итого!$1:$1048576,COLUMN(BY31),0)</f>
        <v>327410</v>
      </c>
      <c r="CY30" s="7">
        <f>VLOOKUP("*Ленинградская*",[1]итого!$1:$1048576,COLUMN(BZ31),0)</f>
        <v>329080</v>
      </c>
      <c r="CZ30" s="7">
        <f>VLOOKUP("*Ленинградская*",[1]итого!$1:$1048576,COLUMN(CA31),0)</f>
        <v>331750</v>
      </c>
      <c r="DA30" s="7">
        <f>VLOOKUP("*Ленинградская*",[1]итого!$1:$1048576,COLUMN(CB31),0)</f>
        <v>331072</v>
      </c>
      <c r="DB30" s="7">
        <f>VLOOKUP("*Ленинградская*",[1]итого!$1:$1048576,COLUMN(CC31),0)</f>
        <v>334369</v>
      </c>
      <c r="DC30" s="7">
        <f>VLOOKUP("*Ленинградская*",[1]итого!$1:$1048576,COLUMN(CD31),0)</f>
        <v>339071</v>
      </c>
      <c r="DD30" s="7">
        <f>VLOOKUP("*Ленинградская*",[1]итого!$1:$1048576,COLUMN(CE31),0)</f>
        <v>344200</v>
      </c>
      <c r="DE30" s="7">
        <f>VLOOKUP("*Ленинградская*",[1]итого!$1:$1048576,COLUMN(CF31),0)</f>
        <v>348753</v>
      </c>
      <c r="DF30" s="7">
        <f>VLOOKUP("*Ленинградская*",[1]итого!$1:$1048576,COLUMN(CG31),0)</f>
        <v>355640</v>
      </c>
    </row>
    <row r="31" spans="1:110" x14ac:dyDescent="0.25">
      <c r="A31" s="8" t="s">
        <v>27</v>
      </c>
      <c r="B31" s="7">
        <v>26592.232</v>
      </c>
      <c r="C31" s="7">
        <v>26702.826000000001</v>
      </c>
      <c r="D31" s="7">
        <v>26883.348999999998</v>
      </c>
      <c r="E31" s="7">
        <v>26733.661</v>
      </c>
      <c r="F31" s="7">
        <v>27035.621999999999</v>
      </c>
      <c r="G31" s="7">
        <v>27337.45</v>
      </c>
      <c r="H31" s="7">
        <v>27739.753000000001</v>
      </c>
      <c r="I31" s="7">
        <v>28209.592000000001</v>
      </c>
      <c r="J31" s="7">
        <v>28422.546999999999</v>
      </c>
      <c r="K31" s="7">
        <v>28959.960999999999</v>
      </c>
      <c r="L31" s="7">
        <v>29676.393</v>
      </c>
      <c r="M31" s="7">
        <v>29804.205999999998</v>
      </c>
      <c r="N31" s="7">
        <v>30143.268</v>
      </c>
      <c r="O31" s="7">
        <v>30558.351999999999</v>
      </c>
      <c r="P31" s="7">
        <v>31163.345000000001</v>
      </c>
      <c r="Q31" s="7">
        <v>31673.024000000001</v>
      </c>
      <c r="R31" s="7">
        <v>32249.845000000001</v>
      </c>
      <c r="S31" s="7">
        <v>32852.366999999998</v>
      </c>
      <c r="T31" s="7">
        <v>33455.107000000004</v>
      </c>
      <c r="U31" s="7">
        <v>34090.625</v>
      </c>
      <c r="V31" s="7">
        <v>34704.572999999997</v>
      </c>
      <c r="W31" s="7">
        <v>35479.216</v>
      </c>
      <c r="X31" s="7">
        <v>35466.43</v>
      </c>
      <c r="Y31" s="7">
        <v>36109.754483999997</v>
      </c>
      <c r="Z31" s="7">
        <v>36452.665922930006</v>
      </c>
      <c r="AA31" s="7">
        <f>VLOOKUP("*Мурманская*",[1]итого!$1:$1048576,COLUMN(B32),0)</f>
        <v>36110</v>
      </c>
      <c r="AB31" s="7">
        <f>VLOOKUP("*Мурманская*",[1]итого!$1:$1048576,COLUMN(C32),0)</f>
        <v>36453</v>
      </c>
      <c r="AC31" s="7">
        <f>VLOOKUP("*Мурманская*",[1]итого!$1:$1048576,COLUMN(D32),0)</f>
        <v>36856</v>
      </c>
      <c r="AD31" s="7">
        <f>VLOOKUP("*Мурманская*",[1]итого!$1:$1048576,COLUMN(E32),0)</f>
        <v>37308</v>
      </c>
      <c r="AE31" s="7">
        <f>VLOOKUP("*Мурманская*",[1]итого!$1:$1048576,COLUMN(F32),0)</f>
        <v>37618</v>
      </c>
      <c r="AF31" s="7">
        <f>VLOOKUP("*Мурманская*",[1]итого!$1:$1048576,COLUMN(G32),0)</f>
        <v>37941</v>
      </c>
      <c r="AG31" s="7">
        <f>VLOOKUP("*Мурманская*",[1]итого!$1:$1048576,COLUMN(H32),0)</f>
        <v>37793</v>
      </c>
      <c r="AH31" s="7">
        <f>VLOOKUP("*Мурманская*",[1]итого!$1:$1048576,COLUMN(I32),0)</f>
        <v>38237</v>
      </c>
      <c r="AI31" s="7">
        <f>VLOOKUP("*Мурманская*",[1]итого!$1:$1048576,COLUMN(J32),0)</f>
        <v>38784</v>
      </c>
      <c r="AJ31" s="7">
        <f>VLOOKUP("*Мурманская*",[1]итого!$1:$1048576,COLUMN(K32),0)</f>
        <v>39019</v>
      </c>
      <c r="AK31" s="7">
        <f>VLOOKUP("*Мурманская*",[1]итого!$1:$1048576,COLUMN(L32),0)</f>
        <v>39647</v>
      </c>
      <c r="AL31" s="7">
        <f>VLOOKUP("*Мурманская*",[1]итого!$1:$1048576,COLUMN(M32),0)</f>
        <v>39936</v>
      </c>
      <c r="AM31" s="7">
        <f>VLOOKUP("*Мурманская*",[1]итого!$1:$1048576,COLUMN(N32),0)</f>
        <v>39969</v>
      </c>
      <c r="AN31" s="7">
        <f>VLOOKUP("*Мурманская*",[1]итого!$1:$1048576,COLUMN(O32),0)</f>
        <v>40242</v>
      </c>
      <c r="AO31" s="7">
        <f>VLOOKUP("*Мурманская*",[1]итого!$1:$1048576,COLUMN(P32),0)</f>
        <v>40641</v>
      </c>
      <c r="AP31" s="7">
        <f>VLOOKUP("*Мурманская*",[1]итого!$1:$1048576,COLUMN(Q32),0)</f>
        <v>40689</v>
      </c>
      <c r="AQ31" s="7">
        <f>VLOOKUP("*Мурманская*",[1]итого!$1:$1048576,COLUMN(R32),0)</f>
        <v>41178</v>
      </c>
      <c r="AR31" s="7">
        <f>VLOOKUP("*Мурманская*",[1]итого!$1:$1048576,COLUMN(S32),0)</f>
        <v>41928</v>
      </c>
      <c r="AS31" s="7">
        <f>VLOOKUP("*Мурманская*",[1]итого!$1:$1048576,COLUMN(T32),0)</f>
        <v>43072</v>
      </c>
      <c r="AT31" s="7">
        <f>VLOOKUP("*Мурманская*",[1]итого!$1:$1048576,COLUMN(U32),0)</f>
        <v>44333</v>
      </c>
      <c r="AU31" s="7">
        <f>VLOOKUP("*Мурманская*",[1]итого!$1:$1048576,COLUMN(V32),0)</f>
        <v>45885</v>
      </c>
      <c r="AV31" s="7">
        <f>VLOOKUP("*Мурманская*",[1]итого!$1:$1048576,COLUMN(W32),0)</f>
        <v>47474</v>
      </c>
      <c r="AW31" s="7">
        <f>VLOOKUP("*Мурманская*",[1]итого!$1:$1048576,COLUMN(X32),0)</f>
        <v>47796</v>
      </c>
      <c r="AX31" s="7">
        <f>VLOOKUP("*Мурманская*",[1]итого!$1:$1048576,COLUMN(Y32),0)</f>
        <v>48375</v>
      </c>
      <c r="AY31" s="7">
        <f>VLOOKUP("*Мурманская*",[1]итого!$1:$1048576,COLUMN(Z32),0)</f>
        <v>48612</v>
      </c>
      <c r="AZ31" s="7">
        <f>VLOOKUP("*Мурманская*",[1]итого!$1:$1048576,COLUMN(AA32),0)</f>
        <v>49258</v>
      </c>
      <c r="BA31" s="7">
        <f>VLOOKUP("*Мурманская*",[1]итого!$1:$1048576,COLUMN(AB32),0)</f>
        <v>50237</v>
      </c>
      <c r="BB31" s="7">
        <f>VLOOKUP("*Мурманская*",[1]итого!$1:$1048576,COLUMN(AC32),0)</f>
        <v>51455</v>
      </c>
      <c r="BC31" s="7">
        <f>VLOOKUP("*Мурманская*",[1]итого!$1:$1048576,COLUMN(AD32),0)</f>
        <v>52518</v>
      </c>
      <c r="BD31" s="7">
        <f>VLOOKUP("*Мурманская*",[1]итого!$1:$1048576,COLUMN(AE32),0)</f>
        <v>54175</v>
      </c>
      <c r="BE31" s="7">
        <f>VLOOKUP("*Мурманская*",[1]итого!$1:$1048576,COLUMN(AF32),0)</f>
        <v>55207</v>
      </c>
      <c r="BF31" s="7">
        <f>VLOOKUP("*Мурманская*",[1]итого!$1:$1048576,COLUMN(AG32),0)</f>
        <v>56294</v>
      </c>
      <c r="BG31" s="7">
        <f>VLOOKUP("*Мурманская*",[1]итого!$1:$1048576,COLUMN(AH32),0)</f>
        <v>57319</v>
      </c>
      <c r="BH31" s="7">
        <f>VLOOKUP("*Мурманская*",[1]итого!$1:$1048576,COLUMN(AI32),0)</f>
        <v>58453</v>
      </c>
      <c r="BI31" s="7">
        <f>VLOOKUP("*Мурманская*",[1]итого!$1:$1048576,COLUMN(AJ32),0)</f>
        <v>58256</v>
      </c>
      <c r="BJ31" s="7">
        <f>VLOOKUP("*Мурманская*",[1]итого!$1:$1048576,COLUMN(AK32),0)</f>
        <v>60033</v>
      </c>
      <c r="BK31" s="7">
        <f>VLOOKUP("*Мурманская*",[1]итого!$1:$1048576,COLUMN(AL32),0)</f>
        <v>60553</v>
      </c>
      <c r="BL31" s="7">
        <f>VLOOKUP("*Мурманская*",[1]итого!$1:$1048576,COLUMN(AM32),0)</f>
        <v>61554</v>
      </c>
      <c r="BM31" s="7">
        <f>VLOOKUP("*Мурманская*",[1]итого!$1:$1048576,COLUMN(AN32),0)</f>
        <v>63065</v>
      </c>
      <c r="BN31" s="7">
        <f>VLOOKUP("*Мурманская*",[1]итого!$1:$1048576,COLUMN(AO32),0)</f>
        <v>62841</v>
      </c>
      <c r="BO31" s="7">
        <f>VLOOKUP("*Мурманская*",[1]итого!$1:$1048576,COLUMN(AP32),0)</f>
        <v>62626</v>
      </c>
      <c r="BP31" s="7">
        <f>VLOOKUP("*Мурманская*",[1]итого!$1:$1048576,COLUMN(AQ32),0)</f>
        <v>62826</v>
      </c>
      <c r="BQ31" s="7">
        <f>VLOOKUP("*Мурманская*",[1]итого!$1:$1048576,COLUMN(AR32),0)</f>
        <v>63724</v>
      </c>
      <c r="BR31" s="7">
        <f>VLOOKUP("*Мурманская*",[1]итого!$1:$1048576,COLUMN(AS32),0)</f>
        <v>63794</v>
      </c>
      <c r="BS31" s="7">
        <f>VLOOKUP("*Мурманская*",[1]итого!$1:$1048576,COLUMN(AT32),0)</f>
        <v>65477</v>
      </c>
      <c r="BT31" s="7">
        <f>VLOOKUP("*Мурманская*",[1]итого!$1:$1048576,COLUMN(AU32),0)</f>
        <v>66880</v>
      </c>
      <c r="BU31" s="7">
        <f>VLOOKUP("*Мурманская*",[1]итого!$1:$1048576,COLUMN(AV32),0)</f>
        <v>68036</v>
      </c>
      <c r="BV31" s="7">
        <f>VLOOKUP("*Мурманская*",[1]итого!$1:$1048576,COLUMN(AW32),0)</f>
        <v>69430</v>
      </c>
      <c r="BW31" s="7">
        <f>VLOOKUP("*Мурманская*",[1]итого!$1:$1048576,COLUMN(AX32),0)</f>
        <v>69616</v>
      </c>
      <c r="BX31" s="7">
        <f>VLOOKUP("*Мурманская*",[1]итого!$1:$1048576,COLUMN(AY32),0)</f>
        <v>70476</v>
      </c>
      <c r="BY31" s="7">
        <f>VLOOKUP("*Мурманская*",[1]итого!$1:$1048576,COLUMN(AZ32),0)</f>
        <v>71724</v>
      </c>
      <c r="BZ31" s="7">
        <f>VLOOKUP("*Мурманская*",[1]итого!$1:$1048576,COLUMN(BA32),0)</f>
        <v>72932</v>
      </c>
      <c r="CA31" s="7">
        <f>VLOOKUP("*Мурманская*",[1]итого!$1:$1048576,COLUMN(BB32),0)</f>
        <v>74297</v>
      </c>
      <c r="CB31" s="7">
        <f>VLOOKUP("*Мурманская*",[1]итого!$1:$1048576,COLUMN(BC32),0)</f>
        <v>76330</v>
      </c>
      <c r="CC31" s="7">
        <f>VLOOKUP("*Мурманская*",[1]итого!$1:$1048576,COLUMN(BD32),0)</f>
        <v>76370</v>
      </c>
      <c r="CD31" s="7">
        <f>VLOOKUP("*Мурманская*",[1]итого!$1:$1048576,COLUMN(BE32),0)</f>
        <v>79097</v>
      </c>
      <c r="CE31" s="7">
        <f>VLOOKUP("*Мурманская*",[1]итого!$1:$1048576,COLUMN(BF32),0)</f>
        <v>81659</v>
      </c>
      <c r="CF31" s="7">
        <f>VLOOKUP("*Мурманская*",[1]итого!$1:$1048576,COLUMN(BG32),0)</f>
        <v>83665</v>
      </c>
      <c r="CG31" s="7">
        <f>VLOOKUP("*Мурманская*",[1]итого!$1:$1048576,COLUMN(BH32),0)</f>
        <v>85149</v>
      </c>
      <c r="CH31" s="7">
        <f>VLOOKUP("*Мурманская*",[1]итого!$1:$1048576,COLUMN(BI32),0)</f>
        <v>85384</v>
      </c>
      <c r="CI31" s="7">
        <f>VLOOKUP("*Мурманская*",[1]итого!$1:$1048576,COLUMN(BJ32),0)</f>
        <v>85449</v>
      </c>
      <c r="CJ31" s="7">
        <f>VLOOKUP("*Мурманская*",[1]итого!$1:$1048576,COLUMN(BK32),0)</f>
        <v>85704</v>
      </c>
      <c r="CK31" s="7">
        <f>VLOOKUP("*Мурманская*",[1]итого!$1:$1048576,COLUMN(BL32),0)</f>
        <v>86679</v>
      </c>
      <c r="CL31" s="7">
        <f>VLOOKUP("*Мурманская*",[1]итого!$1:$1048576,COLUMN(BM32),0)</f>
        <v>87195</v>
      </c>
      <c r="CM31" s="7">
        <f>VLOOKUP("*Мурманская*",[1]итого!$1:$1048576,COLUMN(BN32),0)</f>
        <v>88181</v>
      </c>
      <c r="CN31" s="7">
        <f>VLOOKUP("*Мурманская*",[1]итого!$1:$1048576,COLUMN(BO32),0)</f>
        <v>90129</v>
      </c>
      <c r="CO31" s="7">
        <f>VLOOKUP("*Мурманская*",[1]итого!$1:$1048576,COLUMN(BP32),0)</f>
        <v>88787</v>
      </c>
      <c r="CP31" s="7">
        <f>VLOOKUP("*Мурманская*",[1]итого!$1:$1048576,COLUMN(BQ32),0)</f>
        <v>89183</v>
      </c>
      <c r="CQ31" s="7">
        <f>VLOOKUP("*Мурманская*",[1]итого!$1:$1048576,COLUMN(BR32),0)</f>
        <v>88199</v>
      </c>
      <c r="CR31" s="7">
        <f>VLOOKUP("*Мурманская*",[1]итого!$1:$1048576,COLUMN(BS32),0)</f>
        <v>87479</v>
      </c>
      <c r="CS31" s="7">
        <f>VLOOKUP("*Мурманская*",[1]итого!$1:$1048576,COLUMN(BT32),0)</f>
        <v>87840</v>
      </c>
      <c r="CT31" s="7">
        <f>VLOOKUP("*Мурманская*",[1]итого!$1:$1048576,COLUMN(BU32),0)</f>
        <v>87758</v>
      </c>
      <c r="CU31" s="7">
        <f>VLOOKUP("*Мурманская*",[1]итого!$1:$1048576,COLUMN(BV32),0)</f>
        <v>86373</v>
      </c>
      <c r="CV31" s="7">
        <f>VLOOKUP("*Мурманская*",[1]итого!$1:$1048576,COLUMN(BW32),0)</f>
        <v>86241</v>
      </c>
      <c r="CW31" s="7">
        <f>VLOOKUP("*Мурманская*",[1]итого!$1:$1048576,COLUMN(BX32),0)</f>
        <v>86197</v>
      </c>
      <c r="CX31" s="7">
        <f>VLOOKUP("*Мурманская*",[1]итого!$1:$1048576,COLUMN(BY32),0)</f>
        <v>86337</v>
      </c>
      <c r="CY31" s="7">
        <f>VLOOKUP("*Мурманская*",[1]итого!$1:$1048576,COLUMN(BZ32),0)</f>
        <v>86620</v>
      </c>
      <c r="CZ31" s="7">
        <f>VLOOKUP("*Мурманская*",[1]итого!$1:$1048576,COLUMN(CA32),0)</f>
        <v>86579</v>
      </c>
      <c r="DA31" s="7">
        <f>VLOOKUP("*Мурманская*",[1]итого!$1:$1048576,COLUMN(CB32),0)</f>
        <v>85915</v>
      </c>
      <c r="DB31" s="7">
        <f>VLOOKUP("*Мурманская*",[1]итого!$1:$1048576,COLUMN(CC32),0)</f>
        <v>87331</v>
      </c>
      <c r="DC31" s="7">
        <f>VLOOKUP("*Мурманская*",[1]итого!$1:$1048576,COLUMN(CD32),0)</f>
        <v>88282</v>
      </c>
      <c r="DD31" s="7">
        <f>VLOOKUP("*Мурманская*",[1]итого!$1:$1048576,COLUMN(CE32),0)</f>
        <v>89192</v>
      </c>
      <c r="DE31" s="7">
        <f>VLOOKUP("*Мурманская*",[1]итого!$1:$1048576,COLUMN(CF32),0)</f>
        <v>90105</v>
      </c>
      <c r="DF31" s="7">
        <f>VLOOKUP("*Мурманская*",[1]итого!$1:$1048576,COLUMN(CG32),0)</f>
        <v>91092</v>
      </c>
    </row>
    <row r="32" spans="1:110" x14ac:dyDescent="0.25">
      <c r="A32" s="8" t="s">
        <v>28</v>
      </c>
      <c r="B32" s="7">
        <v>15449.11</v>
      </c>
      <c r="C32" s="7">
        <v>15668.09</v>
      </c>
      <c r="D32" s="7">
        <v>15910.12</v>
      </c>
      <c r="E32" s="7">
        <v>15768.554</v>
      </c>
      <c r="F32" s="7">
        <v>15950.727999999999</v>
      </c>
      <c r="G32" s="7">
        <v>16158.544</v>
      </c>
      <c r="H32" s="7">
        <v>16418.022000000001</v>
      </c>
      <c r="I32" s="7">
        <v>16602.384999999998</v>
      </c>
      <c r="J32" s="7">
        <v>16757.833999999999</v>
      </c>
      <c r="K32" s="7">
        <v>17001.621999999999</v>
      </c>
      <c r="L32" s="7">
        <v>17431.089</v>
      </c>
      <c r="M32" s="7">
        <v>17501.291000000001</v>
      </c>
      <c r="N32" s="7">
        <v>17794.986000000001</v>
      </c>
      <c r="O32" s="7">
        <v>18137.09</v>
      </c>
      <c r="P32" s="7">
        <v>18466.575000000001</v>
      </c>
      <c r="Q32" s="7">
        <v>18847.651999999998</v>
      </c>
      <c r="R32" s="7">
        <v>19185.931</v>
      </c>
      <c r="S32" s="7">
        <v>19512.296999999999</v>
      </c>
      <c r="T32" s="7">
        <v>19924.031999999999</v>
      </c>
      <c r="U32" s="7">
        <v>20397.32</v>
      </c>
      <c r="V32" s="7">
        <v>20679.633999999998</v>
      </c>
      <c r="W32" s="7">
        <v>21205.91</v>
      </c>
      <c r="X32" s="7">
        <v>21305.913</v>
      </c>
      <c r="Y32" s="7">
        <v>21939.426979780001</v>
      </c>
      <c r="Z32" s="7">
        <v>22239.410254900002</v>
      </c>
      <c r="AA32" s="7">
        <f>VLOOKUP("*Новгородская*",[1]итого!$1:$1048576,COLUMN(B33),0)</f>
        <v>21939</v>
      </c>
      <c r="AB32" s="7">
        <f>VLOOKUP("*Новгородская*",[1]итого!$1:$1048576,COLUMN(C33),0)</f>
        <v>22239</v>
      </c>
      <c r="AC32" s="7">
        <f>VLOOKUP("*Новгородская*",[1]итого!$1:$1048576,COLUMN(D33),0)</f>
        <v>22586</v>
      </c>
      <c r="AD32" s="7">
        <f>VLOOKUP("*Новгородская*",[1]итого!$1:$1048576,COLUMN(E33),0)</f>
        <v>22993</v>
      </c>
      <c r="AE32" s="7">
        <f>VLOOKUP("*Новгородская*",[1]итого!$1:$1048576,COLUMN(F33),0)</f>
        <v>23151</v>
      </c>
      <c r="AF32" s="7">
        <f>VLOOKUP("*Новгородская*",[1]итого!$1:$1048576,COLUMN(G33),0)</f>
        <v>23373</v>
      </c>
      <c r="AG32" s="7">
        <f>VLOOKUP("*Новгородская*",[1]итого!$1:$1048576,COLUMN(H33),0)</f>
        <v>23313</v>
      </c>
      <c r="AH32" s="7">
        <f>VLOOKUP("*Новгородская*",[1]итого!$1:$1048576,COLUMN(I33),0)</f>
        <v>23497</v>
      </c>
      <c r="AI32" s="7">
        <f>VLOOKUP("*Новгородская*",[1]итого!$1:$1048576,COLUMN(J33),0)</f>
        <v>23871</v>
      </c>
      <c r="AJ32" s="7">
        <f>VLOOKUP("*Новгородская*",[1]итого!$1:$1048576,COLUMN(K33),0)</f>
        <v>23974</v>
      </c>
      <c r="AK32" s="7">
        <f>VLOOKUP("*Новгородская*",[1]итого!$1:$1048576,COLUMN(L33),0)</f>
        <v>24434</v>
      </c>
      <c r="AL32" s="7">
        <f>VLOOKUP("*Новгородская*",[1]итого!$1:$1048576,COLUMN(M33),0)</f>
        <v>24597</v>
      </c>
      <c r="AM32" s="7">
        <f>VLOOKUP("*Новгородская*",[1]итого!$1:$1048576,COLUMN(N33),0)</f>
        <v>24774</v>
      </c>
      <c r="AN32" s="7">
        <f>VLOOKUP("*Новгородская*",[1]итого!$1:$1048576,COLUMN(O33),0)</f>
        <v>25111</v>
      </c>
      <c r="AO32" s="7">
        <f>VLOOKUP("*Новгородская*",[1]итого!$1:$1048576,COLUMN(P33),0)</f>
        <v>25494</v>
      </c>
      <c r="AP32" s="7">
        <f>VLOOKUP("*Новгородская*",[1]итого!$1:$1048576,COLUMN(Q33),0)</f>
        <v>25764</v>
      </c>
      <c r="AQ32" s="7">
        <f>VLOOKUP("*Новгородская*",[1]итого!$1:$1048576,COLUMN(R33),0)</f>
        <v>26091</v>
      </c>
      <c r="AR32" s="7">
        <f>VLOOKUP("*Новгородская*",[1]итого!$1:$1048576,COLUMN(S33),0)</f>
        <v>26448</v>
      </c>
      <c r="AS32" s="7">
        <f>VLOOKUP("*Новгородская*",[1]итого!$1:$1048576,COLUMN(T33),0)</f>
        <v>26969</v>
      </c>
      <c r="AT32" s="7">
        <f>VLOOKUP("*Новгородская*",[1]итого!$1:$1048576,COLUMN(U33),0)</f>
        <v>27509</v>
      </c>
      <c r="AU32" s="7">
        <f>VLOOKUP("*Новгородская*",[1]итого!$1:$1048576,COLUMN(V33),0)</f>
        <v>28318</v>
      </c>
      <c r="AV32" s="7">
        <f>VLOOKUP("*Новгородская*",[1]итого!$1:$1048576,COLUMN(W33),0)</f>
        <v>29228</v>
      </c>
      <c r="AW32" s="7">
        <f>VLOOKUP("*Новгородская*",[1]итого!$1:$1048576,COLUMN(X33),0)</f>
        <v>29060</v>
      </c>
      <c r="AX32" s="7">
        <f>VLOOKUP("*Новгородская*",[1]итого!$1:$1048576,COLUMN(Y33),0)</f>
        <v>29401</v>
      </c>
      <c r="AY32" s="7">
        <f>VLOOKUP("*Новгородская*",[1]итого!$1:$1048576,COLUMN(Z33),0)</f>
        <v>29489</v>
      </c>
      <c r="AZ32" s="7">
        <f>VLOOKUP("*Новгородская*",[1]итого!$1:$1048576,COLUMN(AA33),0)</f>
        <v>29836</v>
      </c>
      <c r="BA32" s="7">
        <f>VLOOKUP("*Новгородская*",[1]итого!$1:$1048576,COLUMN(AB33),0)</f>
        <v>30351</v>
      </c>
      <c r="BB32" s="7">
        <f>VLOOKUP("*Новгородская*",[1]итого!$1:$1048576,COLUMN(AC33),0)</f>
        <v>31095</v>
      </c>
      <c r="BC32" s="7">
        <f>VLOOKUP("*Новгородская*",[1]итого!$1:$1048576,COLUMN(AD33),0)</f>
        <v>31565</v>
      </c>
      <c r="BD32" s="7">
        <f>VLOOKUP("*Новгородская*",[1]итого!$1:$1048576,COLUMN(AE33),0)</f>
        <v>32282</v>
      </c>
      <c r="BE32" s="7">
        <f>VLOOKUP("*Новгородская*",[1]итого!$1:$1048576,COLUMN(AF33),0)</f>
        <v>32729</v>
      </c>
      <c r="BF32" s="7">
        <f>VLOOKUP("*Новгородская*",[1]итого!$1:$1048576,COLUMN(AG33),0)</f>
        <v>33117</v>
      </c>
      <c r="BG32" s="7">
        <f>VLOOKUP("*Новгородская*",[1]итого!$1:$1048576,COLUMN(AH33),0)</f>
        <v>33495</v>
      </c>
      <c r="BH32" s="7">
        <f>VLOOKUP("*Новгородская*",[1]итого!$1:$1048576,COLUMN(AI33),0)</f>
        <v>34165</v>
      </c>
      <c r="BI32" s="7">
        <f>VLOOKUP("*Новгородская*",[1]итого!$1:$1048576,COLUMN(AJ33),0)</f>
        <v>33568</v>
      </c>
      <c r="BJ32" s="7">
        <f>VLOOKUP("*Новгородская*",[1]итого!$1:$1048576,COLUMN(AK33),0)</f>
        <v>34279</v>
      </c>
      <c r="BK32" s="7">
        <f>VLOOKUP("*Новгородская*",[1]итого!$1:$1048576,COLUMN(AL33),0)</f>
        <v>34549</v>
      </c>
      <c r="BL32" s="7">
        <f>VLOOKUP("*Новгородская*",[1]итого!$1:$1048576,COLUMN(AM33),0)</f>
        <v>35288</v>
      </c>
      <c r="BM32" s="7">
        <f>VLOOKUP("*Новгородская*",[1]итого!$1:$1048576,COLUMN(AN33),0)</f>
        <v>35796</v>
      </c>
      <c r="BN32" s="7">
        <f>VLOOKUP("*Новгородская*",[1]итого!$1:$1048576,COLUMN(AO33),0)</f>
        <v>35578</v>
      </c>
      <c r="BO32" s="7">
        <f>VLOOKUP("*Новгородская*",[1]итого!$1:$1048576,COLUMN(AP33),0)</f>
        <v>35303</v>
      </c>
      <c r="BP32" s="7">
        <f>VLOOKUP("*Новгородская*",[1]итого!$1:$1048576,COLUMN(AQ33),0)</f>
        <v>35434</v>
      </c>
      <c r="BQ32" s="7">
        <f>VLOOKUP("*Новгородская*",[1]итого!$1:$1048576,COLUMN(AR33),0)</f>
        <v>35705</v>
      </c>
      <c r="BR32" s="7">
        <f>VLOOKUP("*Новгородская*",[1]итого!$1:$1048576,COLUMN(AS33),0)</f>
        <v>35822</v>
      </c>
      <c r="BS32" s="7">
        <f>VLOOKUP("*Новгородская*",[1]итого!$1:$1048576,COLUMN(AT33),0)</f>
        <v>36535</v>
      </c>
      <c r="BT32" s="7">
        <f>VLOOKUP("*Новгородская*",[1]итого!$1:$1048576,COLUMN(AU33),0)</f>
        <v>37053</v>
      </c>
      <c r="BU32" s="7">
        <f>VLOOKUP("*Новгородская*",[1]итого!$1:$1048576,COLUMN(AV33),0)</f>
        <v>37605</v>
      </c>
      <c r="BV32" s="7">
        <f>VLOOKUP("*Новгородская*",[1]итого!$1:$1048576,COLUMN(AW33),0)</f>
        <v>38569</v>
      </c>
      <c r="BW32" s="7">
        <f>VLOOKUP("*Новгородская*",[1]итого!$1:$1048576,COLUMN(AX33),0)</f>
        <v>38701</v>
      </c>
      <c r="BX32" s="7">
        <f>VLOOKUP("*Новгородская*",[1]итого!$1:$1048576,COLUMN(AY33),0)</f>
        <v>39265</v>
      </c>
      <c r="BY32" s="7">
        <f>VLOOKUP("*Новгородская*",[1]итого!$1:$1048576,COLUMN(AZ33),0)</f>
        <v>39871</v>
      </c>
      <c r="BZ32" s="7">
        <f>VLOOKUP("*Новгородская*",[1]итого!$1:$1048576,COLUMN(BA33),0)</f>
        <v>40566</v>
      </c>
      <c r="CA32" s="7">
        <f>VLOOKUP("*Новгородская*",[1]итого!$1:$1048576,COLUMN(BB33),0)</f>
        <v>41285</v>
      </c>
      <c r="CB32" s="7">
        <f>VLOOKUP("*Новгородская*",[1]итого!$1:$1048576,COLUMN(BC33),0)</f>
        <v>42224</v>
      </c>
      <c r="CC32" s="7">
        <f>VLOOKUP("*Новгородская*",[1]итого!$1:$1048576,COLUMN(BD33),0)</f>
        <v>42573</v>
      </c>
      <c r="CD32" s="7">
        <f>VLOOKUP("*Новгородская*",[1]итого!$1:$1048576,COLUMN(BE33),0)</f>
        <v>44071</v>
      </c>
      <c r="CE32" s="7">
        <f>VLOOKUP("*Новгородская*",[1]итого!$1:$1048576,COLUMN(BF33),0)</f>
        <v>45673</v>
      </c>
      <c r="CF32" s="7">
        <f>VLOOKUP("*Новгородская*",[1]итого!$1:$1048576,COLUMN(BG33),0)</f>
        <v>46813</v>
      </c>
      <c r="CG32" s="7">
        <f>VLOOKUP("*Новгородская*",[1]итого!$1:$1048576,COLUMN(BH33),0)</f>
        <v>47643</v>
      </c>
      <c r="CH32" s="7">
        <f>VLOOKUP("*Новгородская*",[1]итого!$1:$1048576,COLUMN(BI33),0)</f>
        <v>48628</v>
      </c>
      <c r="CI32" s="7">
        <f>VLOOKUP("*Новгородская*",[1]итого!$1:$1048576,COLUMN(BJ33),0)</f>
        <v>48828</v>
      </c>
      <c r="CJ32" s="7">
        <f>VLOOKUP("*Новгородская*",[1]итого!$1:$1048576,COLUMN(BK33),0)</f>
        <v>48729</v>
      </c>
      <c r="CK32" s="7">
        <f>VLOOKUP("*Новгородская*",[1]итого!$1:$1048576,COLUMN(BL33),0)</f>
        <v>49174</v>
      </c>
      <c r="CL32" s="7">
        <f>VLOOKUP("*Новгородская*",[1]итого!$1:$1048576,COLUMN(BM33),0)</f>
        <v>49683</v>
      </c>
      <c r="CM32" s="7">
        <f>VLOOKUP("*Новгородская*",[1]итого!$1:$1048576,COLUMN(BN33),0)</f>
        <v>50273</v>
      </c>
      <c r="CN32" s="7">
        <f>VLOOKUP("*Новгородская*",[1]итого!$1:$1048576,COLUMN(BO33),0)</f>
        <v>51658</v>
      </c>
      <c r="CO32" s="7">
        <f>VLOOKUP("*Новгородская*",[1]итого!$1:$1048576,COLUMN(BP33),0)</f>
        <v>51205</v>
      </c>
      <c r="CP32" s="7">
        <f>VLOOKUP("*Новгородская*",[1]итого!$1:$1048576,COLUMN(BQ33),0)</f>
        <v>51127</v>
      </c>
      <c r="CQ32" s="7">
        <f>VLOOKUP("*Новгородская*",[1]итого!$1:$1048576,COLUMN(BR33),0)</f>
        <v>51095</v>
      </c>
      <c r="CR32" s="7">
        <f>VLOOKUP("*Новгородская*",[1]итого!$1:$1048576,COLUMN(BS33),0)</f>
        <v>50845</v>
      </c>
      <c r="CS32" s="7">
        <f>VLOOKUP("*Новгородская*",[1]итого!$1:$1048576,COLUMN(BT33),0)</f>
        <v>49826</v>
      </c>
      <c r="CT32" s="7">
        <f>VLOOKUP("*Новгородская*",[1]итого!$1:$1048576,COLUMN(BU33),0)</f>
        <v>49904</v>
      </c>
      <c r="CU32" s="7">
        <f>VLOOKUP("*Новгородская*",[1]итого!$1:$1048576,COLUMN(BV33),0)</f>
        <v>48747</v>
      </c>
      <c r="CV32" s="7">
        <f>VLOOKUP("*Новгородская*",[1]итого!$1:$1048576,COLUMN(BW33),0)</f>
        <v>48851</v>
      </c>
      <c r="CW32" s="7">
        <f>VLOOKUP("*Новгородская*",[1]итого!$1:$1048576,COLUMN(BX33),0)</f>
        <v>48971</v>
      </c>
      <c r="CX32" s="7">
        <f>VLOOKUP("*Новгородская*",[1]итого!$1:$1048576,COLUMN(BY33),0)</f>
        <v>49131</v>
      </c>
      <c r="CY32" s="7">
        <f>VLOOKUP("*Новгородская*",[1]итого!$1:$1048576,COLUMN(BZ33),0)</f>
        <v>49159</v>
      </c>
      <c r="CZ32" s="7">
        <f>VLOOKUP("*Новгородская*",[1]итого!$1:$1048576,COLUMN(CA33),0)</f>
        <v>49118</v>
      </c>
      <c r="DA32" s="7">
        <f>VLOOKUP("*Новгородская*",[1]итого!$1:$1048576,COLUMN(CB33),0)</f>
        <v>48653</v>
      </c>
      <c r="DB32" s="7">
        <f>VLOOKUP("*Новгородская*",[1]итого!$1:$1048576,COLUMN(CC33),0)</f>
        <v>49186</v>
      </c>
      <c r="DC32" s="7">
        <f>VLOOKUP("*Новгородская*",[1]итого!$1:$1048576,COLUMN(CD33),0)</f>
        <v>49832</v>
      </c>
      <c r="DD32" s="7">
        <f>VLOOKUP("*Новгородская*",[1]итого!$1:$1048576,COLUMN(CE33),0)</f>
        <v>50471</v>
      </c>
      <c r="DE32" s="7">
        <f>VLOOKUP("*Новгородская*",[1]итого!$1:$1048576,COLUMN(CF33),0)</f>
        <v>51241</v>
      </c>
      <c r="DF32" s="7">
        <f>VLOOKUP("*Новгородская*",[1]итого!$1:$1048576,COLUMN(CG33),0)</f>
        <v>52073</v>
      </c>
    </row>
    <row r="33" spans="1:110" x14ac:dyDescent="0.25">
      <c r="A33" s="8" t="s">
        <v>29</v>
      </c>
      <c r="B33" s="7">
        <v>13891.953</v>
      </c>
      <c r="C33" s="7">
        <v>14044.781000000001</v>
      </c>
      <c r="D33" s="7">
        <v>14209.485000000001</v>
      </c>
      <c r="E33" s="7">
        <v>14249.763000000001</v>
      </c>
      <c r="F33" s="7">
        <v>14453.991</v>
      </c>
      <c r="G33" s="7">
        <v>14622.618</v>
      </c>
      <c r="H33" s="7">
        <v>14911.721</v>
      </c>
      <c r="I33" s="7">
        <v>15146.439</v>
      </c>
      <c r="J33" s="7">
        <v>15287.22</v>
      </c>
      <c r="K33" s="7">
        <v>15587.369000000001</v>
      </c>
      <c r="L33" s="7">
        <v>16028.19</v>
      </c>
      <c r="M33" s="7">
        <v>16097.15</v>
      </c>
      <c r="N33" s="7">
        <v>16368.172</v>
      </c>
      <c r="O33" s="7">
        <v>16643.288</v>
      </c>
      <c r="P33" s="7">
        <v>16999.909</v>
      </c>
      <c r="Q33" s="7">
        <v>17281.550999999999</v>
      </c>
      <c r="R33" s="7">
        <v>17680.845000000001</v>
      </c>
      <c r="S33" s="7">
        <v>17888.11</v>
      </c>
      <c r="T33" s="7">
        <v>18201.362000000001</v>
      </c>
      <c r="U33" s="7">
        <v>18566.116999999998</v>
      </c>
      <c r="V33" s="7">
        <v>19001.256000000001</v>
      </c>
      <c r="W33" s="7">
        <v>19515.147000000001</v>
      </c>
      <c r="X33" s="7">
        <v>19575.781999999999</v>
      </c>
      <c r="Y33" s="7">
        <v>19871.273925649999</v>
      </c>
      <c r="Z33" s="7">
        <v>20137.6039231</v>
      </c>
      <c r="AA33" s="7">
        <f>VLOOKUP("*Псковская*",[1]итого!$1:$1048576,COLUMN(B34),0)</f>
        <v>19871</v>
      </c>
      <c r="AB33" s="7">
        <f>VLOOKUP("*Псковская*",[1]итого!$1:$1048576,COLUMN(C34),0)</f>
        <v>20138</v>
      </c>
      <c r="AC33" s="7">
        <f>VLOOKUP("*Псковская*",[1]итого!$1:$1048576,COLUMN(D34),0)</f>
        <v>20435</v>
      </c>
      <c r="AD33" s="7">
        <f>VLOOKUP("*Псковская*",[1]итого!$1:$1048576,COLUMN(E34),0)</f>
        <v>20804</v>
      </c>
      <c r="AE33" s="7">
        <f>VLOOKUP("*Псковская*",[1]итого!$1:$1048576,COLUMN(F34),0)</f>
        <v>21004</v>
      </c>
      <c r="AF33" s="7">
        <f>VLOOKUP("*Псковская*",[1]итого!$1:$1048576,COLUMN(G34),0)</f>
        <v>21200</v>
      </c>
      <c r="AG33" s="7">
        <f>VLOOKUP("*Псковская*",[1]итого!$1:$1048576,COLUMN(H34),0)</f>
        <v>21160</v>
      </c>
      <c r="AH33" s="7">
        <f>VLOOKUP("*Псковская*",[1]итого!$1:$1048576,COLUMN(I34),0)</f>
        <v>21370</v>
      </c>
      <c r="AI33" s="7">
        <f>VLOOKUP("*Псковская*",[1]итого!$1:$1048576,COLUMN(J34),0)</f>
        <v>21614</v>
      </c>
      <c r="AJ33" s="7">
        <f>VLOOKUP("*Псковская*",[1]итого!$1:$1048576,COLUMN(K34),0)</f>
        <v>21781</v>
      </c>
      <c r="AK33" s="7">
        <f>VLOOKUP("*Псковская*",[1]итого!$1:$1048576,COLUMN(L34),0)</f>
        <v>22084</v>
      </c>
      <c r="AL33" s="7">
        <f>VLOOKUP("*Псковская*",[1]итого!$1:$1048576,COLUMN(M34),0)</f>
        <v>22200</v>
      </c>
      <c r="AM33" s="7">
        <f>VLOOKUP("*Псковская*",[1]итого!$1:$1048576,COLUMN(N34),0)</f>
        <v>22353</v>
      </c>
      <c r="AN33" s="7">
        <f>VLOOKUP("*Псковская*",[1]итого!$1:$1048576,COLUMN(O34),0)</f>
        <v>22522</v>
      </c>
      <c r="AO33" s="7">
        <f>VLOOKUP("*Псковская*",[1]итого!$1:$1048576,COLUMN(P34),0)</f>
        <v>22798</v>
      </c>
      <c r="AP33" s="7">
        <f>VLOOKUP("*Псковская*",[1]итого!$1:$1048576,COLUMN(Q34),0)</f>
        <v>23021</v>
      </c>
      <c r="AQ33" s="7">
        <f>VLOOKUP("*Псковская*",[1]итого!$1:$1048576,COLUMN(R34),0)</f>
        <v>23092</v>
      </c>
      <c r="AR33" s="7">
        <f>VLOOKUP("*Псковская*",[1]итого!$1:$1048576,COLUMN(S34),0)</f>
        <v>23476</v>
      </c>
      <c r="AS33" s="7">
        <f>VLOOKUP("*Псковская*",[1]итого!$1:$1048576,COLUMN(T34),0)</f>
        <v>23920</v>
      </c>
      <c r="AT33" s="7">
        <f>VLOOKUP("*Псковская*",[1]итого!$1:$1048576,COLUMN(U34),0)</f>
        <v>24538</v>
      </c>
      <c r="AU33" s="7">
        <f>VLOOKUP("*Псковская*",[1]итого!$1:$1048576,COLUMN(V34),0)</f>
        <v>25465</v>
      </c>
      <c r="AV33" s="7">
        <f>VLOOKUP("*Псковская*",[1]итого!$1:$1048576,COLUMN(W34),0)</f>
        <v>26293</v>
      </c>
      <c r="AW33" s="7">
        <f>VLOOKUP("*Псковская*",[1]итого!$1:$1048576,COLUMN(X34),0)</f>
        <v>26237</v>
      </c>
      <c r="AX33" s="7">
        <f>VLOOKUP("*Псковская*",[1]итого!$1:$1048576,COLUMN(Y34),0)</f>
        <v>26714</v>
      </c>
      <c r="AY33" s="7">
        <f>VLOOKUP("*Псковская*",[1]итого!$1:$1048576,COLUMN(Z34),0)</f>
        <v>26891</v>
      </c>
      <c r="AZ33" s="7">
        <f>VLOOKUP("*Псковская*",[1]итого!$1:$1048576,COLUMN(AA34),0)</f>
        <v>27282</v>
      </c>
      <c r="BA33" s="7">
        <f>VLOOKUP("*Псковская*",[1]итого!$1:$1048576,COLUMN(AB34),0)</f>
        <v>27659</v>
      </c>
      <c r="BB33" s="7">
        <f>VLOOKUP("*Псковская*",[1]итого!$1:$1048576,COLUMN(AC34),0)</f>
        <v>28108</v>
      </c>
      <c r="BC33" s="7">
        <f>VLOOKUP("*Псковская*",[1]итого!$1:$1048576,COLUMN(AD34),0)</f>
        <v>28583</v>
      </c>
      <c r="BD33" s="7">
        <f>VLOOKUP("*Псковская*",[1]итого!$1:$1048576,COLUMN(AE34),0)</f>
        <v>29270</v>
      </c>
      <c r="BE33" s="7">
        <f>VLOOKUP("*Псковская*",[1]итого!$1:$1048576,COLUMN(AF34),0)</f>
        <v>29621</v>
      </c>
      <c r="BF33" s="7">
        <f>VLOOKUP("*Псковская*",[1]итого!$1:$1048576,COLUMN(AG34),0)</f>
        <v>30036</v>
      </c>
      <c r="BG33" s="7">
        <f>VLOOKUP("*Псковская*",[1]итого!$1:$1048576,COLUMN(AH34),0)</f>
        <v>30544</v>
      </c>
      <c r="BH33" s="7">
        <f>VLOOKUP("*Псковская*",[1]итого!$1:$1048576,COLUMN(AI34),0)</f>
        <v>31148</v>
      </c>
      <c r="BI33" s="7">
        <f>VLOOKUP("*Псковская*",[1]итого!$1:$1048576,COLUMN(AJ34),0)</f>
        <v>31275</v>
      </c>
      <c r="BJ33" s="7">
        <f>VLOOKUP("*Псковская*",[1]итого!$1:$1048576,COLUMN(AK34),0)</f>
        <v>32109</v>
      </c>
      <c r="BK33" s="7">
        <f>VLOOKUP("*Псковская*",[1]итого!$1:$1048576,COLUMN(AL34),0)</f>
        <v>32355</v>
      </c>
      <c r="BL33" s="7">
        <f>VLOOKUP("*Псковская*",[1]итого!$1:$1048576,COLUMN(AM34),0)</f>
        <v>32821</v>
      </c>
      <c r="BM33" s="7">
        <f>VLOOKUP("*Псковская*",[1]итого!$1:$1048576,COLUMN(AN34),0)</f>
        <v>33457</v>
      </c>
      <c r="BN33" s="7">
        <f>VLOOKUP("*Псковская*",[1]итого!$1:$1048576,COLUMN(AO34),0)</f>
        <v>33376</v>
      </c>
      <c r="BO33" s="7">
        <f>VLOOKUP("*Псковская*",[1]итого!$1:$1048576,COLUMN(AP34),0)</f>
        <v>33242</v>
      </c>
      <c r="BP33" s="7">
        <f>VLOOKUP("*Псковская*",[1]итого!$1:$1048576,COLUMN(AQ34),0)</f>
        <v>33270</v>
      </c>
      <c r="BQ33" s="7">
        <f>VLOOKUP("*Псковская*",[1]итого!$1:$1048576,COLUMN(AR34),0)</f>
        <v>33402</v>
      </c>
      <c r="BR33" s="7">
        <f>VLOOKUP("*Псковская*",[1]итого!$1:$1048576,COLUMN(AS34),0)</f>
        <v>33440</v>
      </c>
      <c r="BS33" s="7">
        <f>VLOOKUP("*Псковская*",[1]итого!$1:$1048576,COLUMN(AT34),0)</f>
        <v>34236</v>
      </c>
      <c r="BT33" s="7">
        <f>VLOOKUP("*Псковская*",[1]итого!$1:$1048576,COLUMN(AU34),0)</f>
        <v>34646</v>
      </c>
      <c r="BU33" s="7">
        <f>VLOOKUP("*Псковская*",[1]итого!$1:$1048576,COLUMN(AV34),0)</f>
        <v>35100</v>
      </c>
      <c r="BV33" s="7">
        <f>VLOOKUP("*Псковская*",[1]итого!$1:$1048576,COLUMN(AW34),0)</f>
        <v>35897</v>
      </c>
      <c r="BW33" s="7">
        <f>VLOOKUP("*Псковская*",[1]итого!$1:$1048576,COLUMN(AX34),0)</f>
        <v>36035</v>
      </c>
      <c r="BX33" s="7">
        <f>VLOOKUP("*Псковская*",[1]итого!$1:$1048576,COLUMN(AY34),0)</f>
        <v>36526</v>
      </c>
      <c r="BY33" s="7">
        <f>VLOOKUP("*Псковская*",[1]итого!$1:$1048576,COLUMN(AZ34),0)</f>
        <v>37198</v>
      </c>
      <c r="BZ33" s="7">
        <f>VLOOKUP("*Псковская*",[1]итого!$1:$1048576,COLUMN(BA34),0)</f>
        <v>37836</v>
      </c>
      <c r="CA33" s="7">
        <f>VLOOKUP("*Псковская*",[1]итого!$1:$1048576,COLUMN(BB34),0)</f>
        <v>38483</v>
      </c>
      <c r="CB33" s="7">
        <f>VLOOKUP("*Псковская*",[1]итого!$1:$1048576,COLUMN(BC34),0)</f>
        <v>39316</v>
      </c>
      <c r="CC33" s="7">
        <f>VLOOKUP("*Псковская*",[1]итого!$1:$1048576,COLUMN(BD34),0)</f>
        <v>39469</v>
      </c>
      <c r="CD33" s="7">
        <f>VLOOKUP("*Псковская*",[1]итого!$1:$1048576,COLUMN(BE34),0)</f>
        <v>40735</v>
      </c>
      <c r="CE33" s="7">
        <f>VLOOKUP("*Псковская*",[1]итого!$1:$1048576,COLUMN(BF34),0)</f>
        <v>42484</v>
      </c>
      <c r="CF33" s="7">
        <f>VLOOKUP("*Псковская*",[1]итого!$1:$1048576,COLUMN(BG34),0)</f>
        <v>43502</v>
      </c>
      <c r="CG33" s="7">
        <f>VLOOKUP("*Псковская*",[1]итого!$1:$1048576,COLUMN(BH34),0)</f>
        <v>44285</v>
      </c>
      <c r="CH33" s="7">
        <f>VLOOKUP("*Псковская*",[1]итого!$1:$1048576,COLUMN(BI34),0)</f>
        <v>44971</v>
      </c>
      <c r="CI33" s="7">
        <f>VLOOKUP("*Псковская*",[1]итого!$1:$1048576,COLUMN(BJ34),0)</f>
        <v>45118</v>
      </c>
      <c r="CJ33" s="7">
        <f>VLOOKUP("*Псковская*",[1]итого!$1:$1048576,COLUMN(BK34),0)</f>
        <v>45196</v>
      </c>
      <c r="CK33" s="7">
        <f>VLOOKUP("*Псковская*",[1]итого!$1:$1048576,COLUMN(BL34),0)</f>
        <v>45466</v>
      </c>
      <c r="CL33" s="7">
        <f>VLOOKUP("*Псковская*",[1]итого!$1:$1048576,COLUMN(BM34),0)</f>
        <v>45923</v>
      </c>
      <c r="CM33" s="7">
        <f>VLOOKUP("*Псковская*",[1]итого!$1:$1048576,COLUMN(BN34),0)</f>
        <v>46489</v>
      </c>
      <c r="CN33" s="7">
        <f>VLOOKUP("*Псковская*",[1]итого!$1:$1048576,COLUMN(BO34),0)</f>
        <v>47560</v>
      </c>
      <c r="CO33" s="7">
        <f>VLOOKUP("*Псковская*",[1]итого!$1:$1048576,COLUMN(BP34),0)</f>
        <v>47106</v>
      </c>
      <c r="CP33" s="7">
        <f>VLOOKUP("*Псковская*",[1]итого!$1:$1048576,COLUMN(BQ34),0)</f>
        <v>47101</v>
      </c>
      <c r="CQ33" s="7">
        <f>VLOOKUP("*Псковская*",[1]итого!$1:$1048576,COLUMN(BR34),0)</f>
        <v>47069</v>
      </c>
      <c r="CR33" s="7">
        <f>VLOOKUP("*Псковская*",[1]итого!$1:$1048576,COLUMN(BS34),0)</f>
        <v>46935</v>
      </c>
      <c r="CS33" s="7">
        <f>VLOOKUP("*Псковская*",[1]итого!$1:$1048576,COLUMN(BT34),0)</f>
        <v>45994</v>
      </c>
      <c r="CT33" s="7">
        <f>VLOOKUP("*Псковская*",[1]итого!$1:$1048576,COLUMN(BU34),0)</f>
        <v>46188</v>
      </c>
      <c r="CU33" s="7">
        <f>VLOOKUP("*Псковская*",[1]итого!$1:$1048576,COLUMN(BV34),0)</f>
        <v>46048</v>
      </c>
      <c r="CV33" s="7">
        <f>VLOOKUP("*Псковская*",[1]итого!$1:$1048576,COLUMN(BW34),0)</f>
        <v>46198</v>
      </c>
      <c r="CW33" s="7">
        <f>VLOOKUP("*Псковская*",[1]итого!$1:$1048576,COLUMN(BX34),0)</f>
        <v>46323</v>
      </c>
      <c r="CX33" s="7">
        <f>VLOOKUP("*Псковская*",[1]итого!$1:$1048576,COLUMN(BY34),0)</f>
        <v>46478</v>
      </c>
      <c r="CY33" s="7">
        <f>VLOOKUP("*Псковская*",[1]итого!$1:$1048576,COLUMN(BZ34),0)</f>
        <v>46709</v>
      </c>
      <c r="CZ33" s="7">
        <f>VLOOKUP("*Псковская*",[1]итого!$1:$1048576,COLUMN(CA34),0)</f>
        <v>46570</v>
      </c>
      <c r="DA33" s="7">
        <f>VLOOKUP("*Псковская*",[1]итого!$1:$1048576,COLUMN(CB34),0)</f>
        <v>46083</v>
      </c>
      <c r="DB33" s="7">
        <f>VLOOKUP("*Псковская*",[1]итого!$1:$1048576,COLUMN(CC34),0)</f>
        <v>46685</v>
      </c>
      <c r="DC33" s="7">
        <f>VLOOKUP("*Псковская*",[1]итого!$1:$1048576,COLUMN(CD34),0)</f>
        <v>47038</v>
      </c>
      <c r="DD33" s="7">
        <f>VLOOKUP("*Псковская*",[1]итого!$1:$1048576,COLUMN(CE34),0)</f>
        <v>47818</v>
      </c>
      <c r="DE33" s="7">
        <f>VLOOKUP("*Псковская*",[1]итого!$1:$1048576,COLUMN(CF34),0)</f>
        <v>48444</v>
      </c>
      <c r="DF33" s="7">
        <f>VLOOKUP("*Псковская*",[1]итого!$1:$1048576,COLUMN(CG34),0)</f>
        <v>49305</v>
      </c>
    </row>
    <row r="34" spans="1:110" x14ac:dyDescent="0.25">
      <c r="A34" s="8" t="s">
        <v>30</v>
      </c>
      <c r="B34" s="7">
        <v>241716.25700000001</v>
      </c>
      <c r="C34" s="7">
        <v>245882.557</v>
      </c>
      <c r="D34" s="7">
        <v>250735.16800000001</v>
      </c>
      <c r="E34" s="7">
        <v>253529.84299999999</v>
      </c>
      <c r="F34" s="7">
        <v>258463.62700000001</v>
      </c>
      <c r="G34" s="7">
        <v>262510.223</v>
      </c>
      <c r="H34" s="7">
        <v>266855.61300000001</v>
      </c>
      <c r="I34" s="7">
        <v>272288.21000000002</v>
      </c>
      <c r="J34" s="7">
        <v>276301.07</v>
      </c>
      <c r="K34" s="7">
        <v>283694.59000000003</v>
      </c>
      <c r="L34" s="7">
        <v>292296.21100000001</v>
      </c>
      <c r="M34" s="7">
        <v>297043.77799999999</v>
      </c>
      <c r="N34" s="7">
        <v>303560.41600000003</v>
      </c>
      <c r="O34" s="7">
        <v>311647.98800000001</v>
      </c>
      <c r="P34" s="7">
        <v>319597.19799999997</v>
      </c>
      <c r="Q34" s="7">
        <v>326787.636</v>
      </c>
      <c r="R34" s="7">
        <v>334570.55900000001</v>
      </c>
      <c r="S34" s="7">
        <v>342241.02</v>
      </c>
      <c r="T34" s="7">
        <v>350874.83899999998</v>
      </c>
      <c r="U34" s="7">
        <v>359107.75799999997</v>
      </c>
      <c r="V34" s="7">
        <v>364847.13900000002</v>
      </c>
      <c r="W34" s="7">
        <v>377640.152</v>
      </c>
      <c r="X34" s="7">
        <v>379179.55699999997</v>
      </c>
      <c r="Y34" s="7">
        <v>395693.31178375002</v>
      </c>
      <c r="Z34" s="7">
        <v>404711.36469387001</v>
      </c>
      <c r="AA34" s="7">
        <f>VLOOKUP("*Санкт-Петербург*",[1]итого!$1:$1048576,COLUMN(B35),0)</f>
        <v>395693</v>
      </c>
      <c r="AB34" s="7">
        <f>VLOOKUP("*Санкт-Петербург*",[1]итого!$1:$1048576,COLUMN(C35),0)</f>
        <v>404711</v>
      </c>
      <c r="AC34" s="7">
        <f>VLOOKUP("*Санкт-Петербург*",[1]итого!$1:$1048576,COLUMN(D35),0)</f>
        <v>412882</v>
      </c>
      <c r="AD34" s="7">
        <f>VLOOKUP("*Санкт-Петербург*",[1]итого!$1:$1048576,COLUMN(E35),0)</f>
        <v>422323</v>
      </c>
      <c r="AE34" s="7">
        <f>VLOOKUP("*Санкт-Петербург*",[1]итого!$1:$1048576,COLUMN(F35),0)</f>
        <v>430132</v>
      </c>
      <c r="AF34" s="7">
        <f>VLOOKUP("*Санкт-Петербург*",[1]итого!$1:$1048576,COLUMN(G35),0)</f>
        <v>436850</v>
      </c>
      <c r="AG34" s="7">
        <f>VLOOKUP("*Санкт-Петербург*",[1]итого!$1:$1048576,COLUMN(H35),0)</f>
        <v>440135</v>
      </c>
      <c r="AH34" s="7">
        <f>VLOOKUP("*Санкт-Петербург*",[1]итого!$1:$1048576,COLUMN(I35),0)</f>
        <v>449710</v>
      </c>
      <c r="AI34" s="7">
        <f>VLOOKUP("*Санкт-Петербург*",[1]итого!$1:$1048576,COLUMN(J35),0)</f>
        <v>456452</v>
      </c>
      <c r="AJ34" s="7">
        <f>VLOOKUP("*Санкт-Петербург*",[1]итого!$1:$1048576,COLUMN(K35),0)</f>
        <v>459908</v>
      </c>
      <c r="AK34" s="7">
        <f>VLOOKUP("*Санкт-Петербург*",[1]итого!$1:$1048576,COLUMN(L35),0)</f>
        <v>469714</v>
      </c>
      <c r="AL34" s="7">
        <f>VLOOKUP("*Санкт-Петербург*",[1]итого!$1:$1048576,COLUMN(M35),0)</f>
        <v>482393</v>
      </c>
      <c r="AM34" s="7">
        <f>VLOOKUP("*Санкт-Петербург*",[1]итого!$1:$1048576,COLUMN(N35),0)</f>
        <v>488090</v>
      </c>
      <c r="AN34" s="7">
        <f>VLOOKUP("*Санкт-Петербург*",[1]итого!$1:$1048576,COLUMN(O35),0)</f>
        <v>499273</v>
      </c>
      <c r="AO34" s="7">
        <f>VLOOKUP("*Санкт-Петербург*",[1]итого!$1:$1048576,COLUMN(P35),0)</f>
        <v>508763</v>
      </c>
      <c r="AP34" s="7">
        <f>VLOOKUP("*Санкт-Петербург*",[1]итого!$1:$1048576,COLUMN(Q35),0)</f>
        <v>510921</v>
      </c>
      <c r="AQ34" s="7">
        <f>VLOOKUP("*Санкт-Петербург*",[1]итого!$1:$1048576,COLUMN(R35),0)</f>
        <v>516114</v>
      </c>
      <c r="AR34" s="7">
        <f>VLOOKUP("*Санкт-Петербург*",[1]итого!$1:$1048576,COLUMN(S35),0)</f>
        <v>524029</v>
      </c>
      <c r="AS34" s="7">
        <f>VLOOKUP("*Санкт-Петербург*",[1]итого!$1:$1048576,COLUMN(T35),0)</f>
        <v>535334</v>
      </c>
      <c r="AT34" s="7">
        <f>VLOOKUP("*Санкт-Петербург*",[1]итого!$1:$1048576,COLUMN(U35),0)</f>
        <v>547570</v>
      </c>
      <c r="AU34" s="7">
        <f>VLOOKUP("*Санкт-Петербург*",[1]итого!$1:$1048576,COLUMN(V35),0)</f>
        <v>564563</v>
      </c>
      <c r="AV34" s="7">
        <f>VLOOKUP("*Санкт-Петербург*",[1]итого!$1:$1048576,COLUMN(W35),0)</f>
        <v>582175</v>
      </c>
      <c r="AW34" s="7">
        <f>VLOOKUP("*Санкт-Петербург*",[1]итого!$1:$1048576,COLUMN(X35),0)</f>
        <v>585914</v>
      </c>
      <c r="AX34" s="7">
        <f>VLOOKUP("*Санкт-Петербург*",[1]итого!$1:$1048576,COLUMN(Y35),0)</f>
        <v>594895</v>
      </c>
      <c r="AY34" s="7">
        <f>VLOOKUP("*Санкт-Петербург*",[1]итого!$1:$1048576,COLUMN(Z35),0)</f>
        <v>602749</v>
      </c>
      <c r="AZ34" s="7">
        <f>VLOOKUP("*Санкт-Петербург*",[1]итого!$1:$1048576,COLUMN(AA35),0)</f>
        <v>616359</v>
      </c>
      <c r="BA34" s="7">
        <f>VLOOKUP("*Санкт-Петербург*",[1]итого!$1:$1048576,COLUMN(AB35),0)</f>
        <v>632343</v>
      </c>
      <c r="BB34" s="7">
        <f>VLOOKUP("*Санкт-Петербург*",[1]итого!$1:$1048576,COLUMN(AC35),0)</f>
        <v>652125</v>
      </c>
      <c r="BC34" s="7">
        <f>VLOOKUP("*Санкт-Петербург*",[1]итого!$1:$1048576,COLUMN(AD35),0)</f>
        <v>668370</v>
      </c>
      <c r="BD34" s="7">
        <f>VLOOKUP("*Санкт-Петербург*",[1]итого!$1:$1048576,COLUMN(AE35),0)</f>
        <v>688336</v>
      </c>
      <c r="BE34" s="7">
        <f>VLOOKUP("*Санкт-Петербург*",[1]итого!$1:$1048576,COLUMN(AF35),0)</f>
        <v>700907</v>
      </c>
      <c r="BF34" s="7">
        <f>VLOOKUP("*Санкт-Петербург*",[1]итого!$1:$1048576,COLUMN(AG35),0)</f>
        <v>713010</v>
      </c>
      <c r="BG34" s="7">
        <f>VLOOKUP("*Санкт-Петербург*",[1]итого!$1:$1048576,COLUMN(AH35),0)</f>
        <v>729945</v>
      </c>
      <c r="BH34" s="7">
        <f>VLOOKUP("*Санкт-Петербург*",[1]итого!$1:$1048576,COLUMN(AI35),0)</f>
        <v>745111</v>
      </c>
      <c r="BI34" s="7">
        <f>VLOOKUP("*Санкт-Петербург*",[1]итого!$1:$1048576,COLUMN(AJ35),0)</f>
        <v>755974</v>
      </c>
      <c r="BJ34" s="7">
        <f>VLOOKUP("*Санкт-Петербург*",[1]итого!$1:$1048576,COLUMN(AK35),0)</f>
        <v>778033</v>
      </c>
      <c r="BK34" s="7">
        <f>VLOOKUP("*Санкт-Петербург*",[1]итого!$1:$1048576,COLUMN(AL35),0)</f>
        <v>790492</v>
      </c>
      <c r="BL34" s="7">
        <f>VLOOKUP("*Санкт-Петербург*",[1]итого!$1:$1048576,COLUMN(AM35),0)</f>
        <v>809842</v>
      </c>
      <c r="BM34" s="7">
        <f>VLOOKUP("*Санкт-Петербург*",[1]итого!$1:$1048576,COLUMN(AN35),0)</f>
        <v>828076</v>
      </c>
      <c r="BN34" s="7">
        <f>VLOOKUP("*Санкт-Петербург*",[1]итого!$1:$1048576,COLUMN(AO35),0)</f>
        <v>829674</v>
      </c>
      <c r="BO34" s="7">
        <f>VLOOKUP("*Санкт-Петербург*",[1]итого!$1:$1048576,COLUMN(AP35),0)</f>
        <v>830670</v>
      </c>
      <c r="BP34" s="7">
        <f>VLOOKUP("*Санкт-Петербург*",[1]итого!$1:$1048576,COLUMN(AQ35),0)</f>
        <v>838616</v>
      </c>
      <c r="BQ34" s="7">
        <f>VLOOKUP("*Санкт-Петербург*",[1]итого!$1:$1048576,COLUMN(AR35),0)</f>
        <v>850598</v>
      </c>
      <c r="BR34" s="7">
        <f>VLOOKUP("*Санкт-Петербург*",[1]итого!$1:$1048576,COLUMN(AS35),0)</f>
        <v>858524</v>
      </c>
      <c r="BS34" s="7">
        <f>VLOOKUP("*Санкт-Петербург*",[1]итого!$1:$1048576,COLUMN(AT35),0)</f>
        <v>874432</v>
      </c>
      <c r="BT34" s="7">
        <f>VLOOKUP("*Санкт-Петербург*",[1]итого!$1:$1048576,COLUMN(AU35),0)</f>
        <v>885648</v>
      </c>
      <c r="BU34" s="7">
        <f>VLOOKUP("*Санкт-Петербург*",[1]итого!$1:$1048576,COLUMN(AV35),0)</f>
        <v>892185</v>
      </c>
      <c r="BV34" s="7">
        <f>VLOOKUP("*Санкт-Петербург*",[1]итого!$1:$1048576,COLUMN(AW35),0)</f>
        <v>907253</v>
      </c>
      <c r="BW34" s="7">
        <f>VLOOKUP("*Санкт-Петербург*",[1]итого!$1:$1048576,COLUMN(AX35),0)</f>
        <v>909955</v>
      </c>
      <c r="BX34" s="7">
        <f>VLOOKUP("*Санкт-Петербург*",[1]итого!$1:$1048576,COLUMN(AY35),0)</f>
        <v>919732</v>
      </c>
      <c r="BY34" s="7">
        <f>VLOOKUP("*Санкт-Петербург*",[1]итого!$1:$1048576,COLUMN(AZ35),0)</f>
        <v>934490</v>
      </c>
      <c r="BZ34" s="7">
        <f>VLOOKUP("*Санкт-Петербург*",[1]итого!$1:$1048576,COLUMN(BA35),0)</f>
        <v>950445</v>
      </c>
      <c r="CA34" s="7">
        <f>VLOOKUP("*Санкт-Петербург*",[1]итого!$1:$1048576,COLUMN(BB35),0)</f>
        <v>965144</v>
      </c>
      <c r="CB34" s="7">
        <f>VLOOKUP("*Санкт-Петербург*",[1]итого!$1:$1048576,COLUMN(BC35),0)</f>
        <v>980119</v>
      </c>
      <c r="CC34" s="7">
        <f>VLOOKUP("*Санкт-Петербург*",[1]итого!$1:$1048576,COLUMN(BD35),0)</f>
        <v>989620</v>
      </c>
      <c r="CD34" s="7">
        <f>VLOOKUP("*Санкт-Петербург*",[1]итого!$1:$1048576,COLUMN(BE35),0)</f>
        <v>1016153</v>
      </c>
      <c r="CE34" s="7">
        <f>VLOOKUP("*Санкт-Петербург*",[1]итого!$1:$1048576,COLUMN(BF35),0)</f>
        <v>1048220</v>
      </c>
      <c r="CF34" s="7">
        <f>VLOOKUP("*Санкт-Петербург*",[1]итого!$1:$1048576,COLUMN(BG35),0)</f>
        <v>1072744</v>
      </c>
      <c r="CG34" s="7">
        <f>VLOOKUP("*Санкт-Петербург*",[1]итого!$1:$1048576,COLUMN(BH35),0)</f>
        <v>1089644</v>
      </c>
      <c r="CH34" s="7">
        <f>VLOOKUP("*Санкт-Петербург*",[1]итого!$1:$1048576,COLUMN(BI35),0)</f>
        <v>1108279</v>
      </c>
      <c r="CI34" s="7">
        <f>VLOOKUP("*Санкт-Петербург*",[1]итого!$1:$1048576,COLUMN(BJ35),0)</f>
        <v>1118108</v>
      </c>
      <c r="CJ34" s="7">
        <f>VLOOKUP("*Санкт-Петербург*",[1]итого!$1:$1048576,COLUMN(BK35),0)</f>
        <v>1122599</v>
      </c>
      <c r="CK34" s="7">
        <f>VLOOKUP("*Санкт-Петербург*",[1]итого!$1:$1048576,COLUMN(BL35),0)</f>
        <v>1138273</v>
      </c>
      <c r="CL34" s="7">
        <f>VLOOKUP("*Санкт-Петербург*",[1]итого!$1:$1048576,COLUMN(BM35),0)</f>
        <v>1140130</v>
      </c>
      <c r="CM34" s="7">
        <f>VLOOKUP("*Санкт-Петербург*",[1]итого!$1:$1048576,COLUMN(BN35),0)</f>
        <v>1141731</v>
      </c>
      <c r="CN34" s="7">
        <f>VLOOKUP("*Санкт-Петербург*",[1]итого!$1:$1048576,COLUMN(BO35),0)</f>
        <v>1166694</v>
      </c>
      <c r="CO34" s="7">
        <f>VLOOKUP("*Санкт-Петербург*",[1]итого!$1:$1048576,COLUMN(BP35),0)</f>
        <v>1161476</v>
      </c>
      <c r="CP34" s="7">
        <f>VLOOKUP("*Санкт-Петербург*",[1]итого!$1:$1048576,COLUMN(BQ35),0)</f>
        <v>1162022</v>
      </c>
      <c r="CQ34" s="7">
        <f>VLOOKUP("*Санкт-Петербург*",[1]итого!$1:$1048576,COLUMN(BR35),0)</f>
        <v>1155300</v>
      </c>
      <c r="CR34" s="7">
        <f>VLOOKUP("*Санкт-Петербург*",[1]итого!$1:$1048576,COLUMN(BS35),0)</f>
        <v>1128090</v>
      </c>
      <c r="CS34" s="7">
        <f>VLOOKUP("*Санкт-Петербург*",[1]итого!$1:$1048576,COLUMN(BT35),0)</f>
        <v>1141358</v>
      </c>
      <c r="CT34" s="7">
        <f>VLOOKUP("*Санкт-Петербург*",[1]итого!$1:$1048576,COLUMN(BU35),0)</f>
        <v>1145650</v>
      </c>
      <c r="CU34" s="7">
        <f>VLOOKUP("*Санкт-Петербург*",[1]итого!$1:$1048576,COLUMN(BV35),0)</f>
        <v>1114492</v>
      </c>
      <c r="CV34" s="7">
        <f>VLOOKUP("*Санкт-Петербург*",[1]итого!$1:$1048576,COLUMN(BW35),0)</f>
        <v>1118322</v>
      </c>
      <c r="CW34" s="7">
        <f>VLOOKUP("*Санкт-Петербург*",[1]итого!$1:$1048576,COLUMN(BX35),0)</f>
        <v>1123820</v>
      </c>
      <c r="CX34" s="7">
        <f>VLOOKUP("*Санкт-Петербург*",[1]итого!$1:$1048576,COLUMN(BY35),0)</f>
        <v>1130511</v>
      </c>
      <c r="CY34" s="7">
        <f>VLOOKUP("*Санкт-Петербург*",[1]итого!$1:$1048576,COLUMN(BZ35),0)</f>
        <v>1136715</v>
      </c>
      <c r="CZ34" s="7">
        <f>VLOOKUP("*Санкт-Петербург*",[1]итого!$1:$1048576,COLUMN(CA35),0)</f>
        <v>1145354</v>
      </c>
      <c r="DA34" s="7">
        <f>VLOOKUP("*Санкт-Петербург*",[1]итого!$1:$1048576,COLUMN(CB35),0)</f>
        <v>1142903</v>
      </c>
      <c r="DB34" s="7">
        <f>VLOOKUP("*Санкт-Петербург*",[1]итого!$1:$1048576,COLUMN(CC35),0)</f>
        <v>1153517</v>
      </c>
      <c r="DC34" s="7">
        <f>VLOOKUP("*Санкт-Петербург*",[1]итого!$1:$1048576,COLUMN(CD35),0)</f>
        <v>1167344</v>
      </c>
      <c r="DD34" s="7">
        <f>VLOOKUP("*Санкт-Петербург*",[1]итого!$1:$1048576,COLUMN(CE35),0)</f>
        <v>1184810</v>
      </c>
      <c r="DE34" s="7">
        <f>VLOOKUP("*Санкт-Петербург*",[1]итого!$1:$1048576,COLUMN(CF35),0)</f>
        <v>1197988</v>
      </c>
      <c r="DF34" s="7">
        <f>VLOOKUP("*Санкт-Петербург*",[1]итого!$1:$1048576,COLUMN(CG35),0)</f>
        <v>1225249</v>
      </c>
    </row>
    <row r="35" spans="1:110" ht="31.5" x14ac:dyDescent="0.25">
      <c r="A35" s="6" t="s">
        <v>31</v>
      </c>
      <c r="B35" s="7">
        <v>304963.16200000001</v>
      </c>
      <c r="C35" s="7">
        <v>308913.674</v>
      </c>
      <c r="D35" s="7">
        <v>313606.22499999998</v>
      </c>
      <c r="E35" s="7">
        <v>315847.72600000002</v>
      </c>
      <c r="F35" s="7">
        <v>320738.06900000002</v>
      </c>
      <c r="G35" s="7">
        <v>325574.97600000002</v>
      </c>
      <c r="H35" s="7">
        <v>332062.467</v>
      </c>
      <c r="I35" s="7">
        <v>339149.15399999998</v>
      </c>
      <c r="J35" s="7">
        <v>344801.23800000001</v>
      </c>
      <c r="K35" s="7">
        <v>353679.85600000003</v>
      </c>
      <c r="L35" s="7">
        <v>363658.31800000003</v>
      </c>
      <c r="M35" s="7">
        <v>366676.46</v>
      </c>
      <c r="N35" s="7">
        <v>372856.65700000001</v>
      </c>
      <c r="O35" s="7">
        <v>382042.97700000001</v>
      </c>
      <c r="P35" s="7">
        <v>391502.47399999999</v>
      </c>
      <c r="Q35" s="7">
        <v>399410.69500000001</v>
      </c>
      <c r="R35" s="7">
        <v>409202.57500000001</v>
      </c>
      <c r="S35" s="7">
        <v>417612.103</v>
      </c>
      <c r="T35" s="7">
        <v>427883.84100000001</v>
      </c>
      <c r="U35" s="7">
        <v>438755.96</v>
      </c>
      <c r="V35" s="7">
        <v>446198.84899999999</v>
      </c>
      <c r="W35" s="7">
        <v>457224.00400000002</v>
      </c>
      <c r="X35" s="7">
        <v>464258.41200000001</v>
      </c>
      <c r="Y35" s="7">
        <v>474322.18533086998</v>
      </c>
      <c r="Z35" s="7">
        <v>482104.21154687001</v>
      </c>
      <c r="AA35" s="7">
        <f>VLOOKUP("*Южный*",[1]итого!$1:$1048576,COLUMN(B36),0)</f>
        <v>474322</v>
      </c>
      <c r="AB35" s="7">
        <f>VLOOKUP("*Южный*",[1]итого!$1:$1048576,COLUMN(C36),0)</f>
        <v>482104</v>
      </c>
      <c r="AC35" s="7">
        <f>VLOOKUP("*Южный*",[1]итого!$1:$1048576,COLUMN(D36),0)</f>
        <v>491009</v>
      </c>
      <c r="AD35" s="7">
        <f>VLOOKUP("*Южный*",[1]итого!$1:$1048576,COLUMN(E36),0)</f>
        <v>499076</v>
      </c>
      <c r="AE35" s="7">
        <f>VLOOKUP("*Южный*",[1]итого!$1:$1048576,COLUMN(F36),0)</f>
        <v>505356</v>
      </c>
      <c r="AF35" s="7">
        <f>VLOOKUP("*Южный*",[1]итого!$1:$1048576,COLUMN(G36),0)</f>
        <v>511893</v>
      </c>
      <c r="AG35" s="7">
        <f>VLOOKUP("*Южный*",[1]итого!$1:$1048576,COLUMN(H36),0)</f>
        <v>515022</v>
      </c>
      <c r="AH35" s="7">
        <f>VLOOKUP("*Южный*",[1]итого!$1:$1048576,COLUMN(I36),0)</f>
        <v>522692</v>
      </c>
      <c r="AI35" s="7">
        <f>VLOOKUP("*Южный*",[1]итого!$1:$1048576,COLUMN(J36),0)</f>
        <v>531869</v>
      </c>
      <c r="AJ35" s="7">
        <f>VLOOKUP("*Южный*",[1]итого!$1:$1048576,COLUMN(K36),0)</f>
        <v>536714</v>
      </c>
      <c r="AK35" s="7">
        <f>VLOOKUP("*Южный*",[1]итого!$1:$1048576,COLUMN(L36),0)</f>
        <v>547472</v>
      </c>
      <c r="AL35" s="7">
        <f>VLOOKUP("*Южный*",[1]итого!$1:$1048576,COLUMN(M36),0)</f>
        <v>557456</v>
      </c>
      <c r="AM35" s="7">
        <f>VLOOKUP("*Южный*",[1]итого!$1:$1048576,COLUMN(N36),0)</f>
        <v>561506</v>
      </c>
      <c r="AN35" s="7">
        <f>VLOOKUP("*Южный*",[1]итого!$1:$1048576,COLUMN(O36),0)</f>
        <v>570162</v>
      </c>
      <c r="AO35" s="7">
        <f>VLOOKUP("*Южный*",[1]итого!$1:$1048576,COLUMN(P36),0)</f>
        <v>579222</v>
      </c>
      <c r="AP35" s="7">
        <f>VLOOKUP("*Южный*",[1]итого!$1:$1048576,COLUMN(Q36),0)</f>
        <v>583909</v>
      </c>
      <c r="AQ35" s="7">
        <f>VLOOKUP("*Южный*",[1]итого!$1:$1048576,COLUMN(R36),0)</f>
        <v>591334</v>
      </c>
      <c r="AR35" s="7">
        <f>VLOOKUP("*Южный*",[1]итого!$1:$1048576,COLUMN(S36),0)</f>
        <v>602236</v>
      </c>
      <c r="AS35" s="7">
        <f>VLOOKUP("*Южный*",[1]итого!$1:$1048576,COLUMN(T36),0)</f>
        <v>616299</v>
      </c>
      <c r="AT35" s="7">
        <f>VLOOKUP("*Южный*",[1]итого!$1:$1048576,COLUMN(U36),0)</f>
        <v>631203</v>
      </c>
      <c r="AU35" s="7">
        <f>VLOOKUP("*Южный*",[1]итого!$1:$1048576,COLUMN(V36),0)</f>
        <v>651074</v>
      </c>
      <c r="AV35" s="7">
        <f>VLOOKUP("*Южный*",[1]итого!$1:$1048576,COLUMN(W36),0)</f>
        <v>672322</v>
      </c>
      <c r="AW35" s="7">
        <f>VLOOKUP("*Южный*",[1]итого!$1:$1048576,COLUMN(X36),0)</f>
        <v>679826</v>
      </c>
      <c r="AX35" s="7">
        <f>VLOOKUP("*Южный*",[1]итого!$1:$1048576,COLUMN(Y36),0)</f>
        <v>692825</v>
      </c>
      <c r="AY35" s="7">
        <f>VLOOKUP("*Южный*",[1]итого!$1:$1048576,COLUMN(Z36),0)</f>
        <v>700627</v>
      </c>
      <c r="AZ35" s="7">
        <f>VLOOKUP("*Южный*",[1]итого!$1:$1048576,COLUMN(AA36),0)</f>
        <v>714989</v>
      </c>
      <c r="BA35" s="7">
        <f>VLOOKUP("*Южный*",[1]итого!$1:$1048576,COLUMN(AB36),0)</f>
        <v>733380</v>
      </c>
      <c r="BB35" s="7">
        <f>VLOOKUP("*Южный*",[1]итого!$1:$1048576,COLUMN(AC36),0)</f>
        <v>755032</v>
      </c>
      <c r="BC35" s="7">
        <f>VLOOKUP("*Южный*",[1]итого!$1:$1048576,COLUMN(AD36),0)</f>
        <v>771977</v>
      </c>
      <c r="BD35" s="7">
        <f>VLOOKUP("*Южный*",[1]итого!$1:$1048576,COLUMN(AE36),0)</f>
        <v>794822</v>
      </c>
      <c r="BE35" s="7">
        <f>VLOOKUP("*Южный*",[1]итого!$1:$1048576,COLUMN(AF36),0)</f>
        <v>814171</v>
      </c>
      <c r="BF35" s="7">
        <f>VLOOKUP("*Южный*",[1]итого!$1:$1048576,COLUMN(AG36),0)</f>
        <v>831052</v>
      </c>
      <c r="BG35" s="7">
        <f>VLOOKUP("*Южный*",[1]итого!$1:$1048576,COLUMN(AH36),0)</f>
        <v>849687</v>
      </c>
      <c r="BH35" s="7">
        <f>VLOOKUP("*Южный*",[1]итого!$1:$1048576,COLUMN(AI36),0)</f>
        <v>868781</v>
      </c>
      <c r="BI35" s="7">
        <f>VLOOKUP("*Южный*",[1]итого!$1:$1048576,COLUMN(AJ36),0)</f>
        <v>871864</v>
      </c>
      <c r="BJ35" s="7">
        <f>VLOOKUP("*Южный*",[1]итого!$1:$1048576,COLUMN(AK36),0)</f>
        <v>900407</v>
      </c>
      <c r="BK35" s="7">
        <f>VLOOKUP("*Южный*",[1]итого!$1:$1048576,COLUMN(AL36),0)</f>
        <v>912465</v>
      </c>
      <c r="BL35" s="7">
        <f>VLOOKUP("*Южный*",[1]итого!$1:$1048576,COLUMN(AM36),0)</f>
        <v>934183</v>
      </c>
      <c r="BM35" s="7">
        <f>VLOOKUP("*Южный*",[1]итого!$1:$1048576,COLUMN(AN36),0)</f>
        <v>957559</v>
      </c>
      <c r="BN35" s="7">
        <f>VLOOKUP("*Южный*",[1]итого!$1:$1048576,COLUMN(AO36),0)</f>
        <v>958683</v>
      </c>
      <c r="BO35" s="7">
        <f>VLOOKUP("*Южный*",[1]итого!$1:$1048576,COLUMN(AP36),0)</f>
        <v>958768</v>
      </c>
      <c r="BP35" s="7">
        <f>VLOOKUP("*Южный*",[1]итого!$1:$1048576,COLUMN(AQ36),0)</f>
        <v>967240</v>
      </c>
      <c r="BQ35" s="7">
        <f>VLOOKUP("*Южный*",[1]итого!$1:$1048576,COLUMN(AR36),0)</f>
        <v>984564</v>
      </c>
      <c r="BR35" s="7">
        <f>VLOOKUP("*Южный*",[1]итого!$1:$1048576,COLUMN(AS36),0)</f>
        <v>998285</v>
      </c>
      <c r="BS35" s="7">
        <f>VLOOKUP("*Южный*",[1]итого!$1:$1048576,COLUMN(AT36),0)</f>
        <v>1028376</v>
      </c>
      <c r="BT35" s="7">
        <f>VLOOKUP("*Южный*",[1]итого!$1:$1048576,COLUMN(AU36),0)</f>
        <v>1055407</v>
      </c>
      <c r="BU35" s="7">
        <f>VLOOKUP("*Южный*",[1]итого!$1:$1048576,COLUMN(AV36),0)</f>
        <v>1082794</v>
      </c>
      <c r="BV35" s="7">
        <f>VLOOKUP("*Южный*",[1]итого!$1:$1048576,COLUMN(AW36),0)</f>
        <v>1128024</v>
      </c>
      <c r="BW35" s="7">
        <f>VLOOKUP("*Южный*",[1]итого!$1:$1048576,COLUMN(AX36),0)</f>
        <v>1143759</v>
      </c>
      <c r="BX35" s="7">
        <f>VLOOKUP("*Южный*",[1]итого!$1:$1048576,COLUMN(AY36),0)</f>
        <v>1169647</v>
      </c>
      <c r="BY35" s="7">
        <f>VLOOKUP("*Южный*",[1]итого!$1:$1048576,COLUMN(AZ36),0)</f>
        <v>1204447</v>
      </c>
      <c r="BZ35" s="7">
        <f>VLOOKUP("*Южный*",[1]итого!$1:$1048576,COLUMN(BA36),0)</f>
        <v>1236843</v>
      </c>
      <c r="CA35" s="7">
        <f>VLOOKUP("*Южный*",[1]итого!$1:$1048576,COLUMN(BB36),0)</f>
        <v>1272516</v>
      </c>
      <c r="CB35" s="7">
        <f>VLOOKUP("*Южный*",[1]итого!$1:$1048576,COLUMN(BC36),0)</f>
        <v>1312203</v>
      </c>
      <c r="CC35" s="7">
        <f>VLOOKUP("*Южный*",[1]итого!$1:$1048576,COLUMN(BD36),0)</f>
        <v>1340145</v>
      </c>
      <c r="CD35" s="7">
        <f>VLOOKUP("*Южный*",[1]итого!$1:$1048576,COLUMN(BE36),0)</f>
        <v>1400711</v>
      </c>
      <c r="CE35" s="7">
        <f>VLOOKUP("*Южный*",[1]итого!$1:$1048576,COLUMN(BF36),0)</f>
        <v>1470866</v>
      </c>
      <c r="CF35" s="7">
        <f>VLOOKUP("*Южный*",[1]итого!$1:$1048576,COLUMN(BG36),0)</f>
        <v>1529678</v>
      </c>
      <c r="CG35" s="7">
        <f>VLOOKUP("*Южный*",[1]итого!$1:$1048576,COLUMN(BH36),0)</f>
        <v>1574428</v>
      </c>
      <c r="CH35" s="7">
        <f>VLOOKUP("*Южный*",[1]итого!$1:$1048576,COLUMN(BI36),0)</f>
        <v>1619393</v>
      </c>
      <c r="CI35" s="7">
        <f>VLOOKUP("*Южный*",[1]итого!$1:$1048576,COLUMN(BJ36),0)</f>
        <v>1637212</v>
      </c>
      <c r="CJ35" s="7">
        <f>VLOOKUP("*Южный*",[1]итого!$1:$1048576,COLUMN(BK36),0)</f>
        <v>1648217</v>
      </c>
      <c r="CK35" s="7">
        <f>VLOOKUP("*Южный*",[1]итого!$1:$1048576,COLUMN(BL36),0)</f>
        <v>1671515</v>
      </c>
      <c r="CL35" s="7">
        <f>VLOOKUP("*Южный*",[1]итого!$1:$1048576,COLUMN(BM36),0)</f>
        <v>1697550</v>
      </c>
      <c r="CM35" s="7">
        <f>VLOOKUP("*Южный*",[1]итого!$1:$1048576,COLUMN(BN36),0)</f>
        <v>1721908</v>
      </c>
      <c r="CN35" s="7">
        <f>VLOOKUP("*Южный*",[1]итого!$1:$1048576,COLUMN(BO36),0)</f>
        <v>1781185</v>
      </c>
      <c r="CO35" s="7">
        <f>VLOOKUP("*Южный*",[1]итого!$1:$1048576,COLUMN(BP36),0)</f>
        <v>1780816</v>
      </c>
      <c r="CP35" s="7">
        <f>VLOOKUP("*Южный*",[1]итого!$1:$1048576,COLUMN(BQ36),0)</f>
        <v>1791704</v>
      </c>
      <c r="CQ35" s="7">
        <f>VLOOKUP("*Южный*",[1]итого!$1:$1048576,COLUMN(BR36),0)</f>
        <v>1797749</v>
      </c>
      <c r="CR35" s="7">
        <f>VLOOKUP("*Южный*",[1]итого!$1:$1048576,COLUMN(BS36),0)</f>
        <v>1795865</v>
      </c>
      <c r="CS35" s="7">
        <f>VLOOKUP("*Южный*",[1]итого!$1:$1048576,COLUMN(BT36),0)</f>
        <v>1807966</v>
      </c>
      <c r="CT35" s="7">
        <f>VLOOKUP("*Южный*",[1]итого!$1:$1048576,COLUMN(BU36),0)</f>
        <v>1820465</v>
      </c>
      <c r="CU35" s="7">
        <f>VLOOKUP("*Южный*",[1]итого!$1:$1048576,COLUMN(BV36),0)</f>
        <v>1813654</v>
      </c>
      <c r="CV35" s="7">
        <f>VLOOKUP("*Южный*",[1]итого!$1:$1048576,COLUMN(BW36),0)</f>
        <v>1820923</v>
      </c>
      <c r="CW35" s="7">
        <f>VLOOKUP("*Южный*",[1]итого!$1:$1048576,COLUMN(BX36),0)</f>
        <v>1831887</v>
      </c>
      <c r="CX35" s="7">
        <f>VLOOKUP("*Южный*",[1]итого!$1:$1048576,COLUMN(BY36),0)</f>
        <v>1845477</v>
      </c>
      <c r="CY35" s="7">
        <f>VLOOKUP("*Южный*",[1]итого!$1:$1048576,COLUMN(BZ36),0)</f>
        <v>1859826</v>
      </c>
      <c r="CZ35" s="7">
        <f>VLOOKUP("*Южный*",[1]итого!$1:$1048576,COLUMN(CA36),0)</f>
        <v>1873381</v>
      </c>
      <c r="DA35" s="7">
        <f>VLOOKUP("*Южный*",[1]итого!$1:$1048576,COLUMN(CB36),0)</f>
        <v>1876564</v>
      </c>
      <c r="DB35" s="7">
        <f>VLOOKUP("*Южный*",[1]итого!$1:$1048576,COLUMN(CC36),0)</f>
        <v>1900892</v>
      </c>
      <c r="DC35" s="7">
        <f>VLOOKUP("*Южный*",[1]итого!$1:$1048576,COLUMN(CD36),0)</f>
        <v>1924457</v>
      </c>
      <c r="DD35" s="7">
        <f>VLOOKUP("*Южный*",[1]итого!$1:$1048576,COLUMN(CE36),0)</f>
        <v>1958728</v>
      </c>
      <c r="DE35" s="7">
        <f>VLOOKUP("*Южный*",[1]итого!$1:$1048576,COLUMN(CF36),0)</f>
        <v>1989802</v>
      </c>
      <c r="DF35" s="7">
        <f>VLOOKUP("*Южный*",[1]итого!$1:$1048576,COLUMN(CG36),0)</f>
        <v>2043626</v>
      </c>
    </row>
    <row r="36" spans="1:110" x14ac:dyDescent="0.25">
      <c r="A36" s="8" t="s">
        <v>32</v>
      </c>
      <c r="B36" s="7">
        <v>7485.7420000000002</v>
      </c>
      <c r="C36" s="7">
        <v>7490.6459999999997</v>
      </c>
      <c r="D36" s="7">
        <v>7573.6679999999997</v>
      </c>
      <c r="E36" s="7">
        <v>7607.24</v>
      </c>
      <c r="F36" s="7">
        <v>7723.7759999999998</v>
      </c>
      <c r="G36" s="7">
        <v>7812.451</v>
      </c>
      <c r="H36" s="7">
        <v>7934.3950000000004</v>
      </c>
      <c r="I36" s="7">
        <v>8063.2550000000001</v>
      </c>
      <c r="J36" s="7">
        <v>8193.2119999999995</v>
      </c>
      <c r="K36" s="7">
        <v>8330.7240000000002</v>
      </c>
      <c r="L36" s="7">
        <v>8564.4779999999992</v>
      </c>
      <c r="M36" s="7">
        <v>8594.152</v>
      </c>
      <c r="N36" s="7">
        <v>8681.6990000000005</v>
      </c>
      <c r="O36" s="7">
        <v>8824.3459999999995</v>
      </c>
      <c r="P36" s="7">
        <v>9029.7330000000002</v>
      </c>
      <c r="Q36" s="7">
        <v>9194.6270000000004</v>
      </c>
      <c r="R36" s="7">
        <v>9346.3119999999999</v>
      </c>
      <c r="S36" s="7">
        <v>9489.7890000000007</v>
      </c>
      <c r="T36" s="7">
        <v>9690.8189999999995</v>
      </c>
      <c r="U36" s="7">
        <v>10016.913</v>
      </c>
      <c r="V36" s="7">
        <v>10164.332</v>
      </c>
      <c r="W36" s="7">
        <v>10410.566999999999</v>
      </c>
      <c r="X36" s="7">
        <v>10604.365</v>
      </c>
      <c r="Y36" s="7">
        <v>10672.4880956</v>
      </c>
      <c r="Z36" s="7">
        <v>10752.97261757</v>
      </c>
      <c r="AA36" s="7">
        <f>VLOOKUP("*Адыгея*",[1]итого!$1:$1048576,COLUMN(B37),0)</f>
        <v>10672</v>
      </c>
      <c r="AB36" s="7">
        <f>VLOOKUP("*Адыгея*",[1]итого!$1:$1048576,COLUMN(C37),0)</f>
        <v>10753</v>
      </c>
      <c r="AC36" s="7">
        <f>VLOOKUP("*Адыгея*",[1]итого!$1:$1048576,COLUMN(D37),0)</f>
        <v>10861</v>
      </c>
      <c r="AD36" s="7">
        <f>VLOOKUP("*Адыгея*",[1]итого!$1:$1048576,COLUMN(E37),0)</f>
        <v>11027</v>
      </c>
      <c r="AE36" s="7">
        <f>VLOOKUP("*Адыгея*",[1]итого!$1:$1048576,COLUMN(F37),0)</f>
        <v>11127</v>
      </c>
      <c r="AF36" s="7">
        <f>VLOOKUP("*Адыгея*",[1]итого!$1:$1048576,COLUMN(G37),0)</f>
        <v>11243</v>
      </c>
      <c r="AG36" s="7">
        <f>VLOOKUP("*Адыгея*",[1]итого!$1:$1048576,COLUMN(H37),0)</f>
        <v>11336</v>
      </c>
      <c r="AH36" s="7">
        <f>VLOOKUP("*Адыгея*",[1]итого!$1:$1048576,COLUMN(I37),0)</f>
        <v>11557</v>
      </c>
      <c r="AI36" s="7">
        <f>VLOOKUP("*Адыгея*",[1]итого!$1:$1048576,COLUMN(J37),0)</f>
        <v>11766</v>
      </c>
      <c r="AJ36" s="7">
        <f>VLOOKUP("*Адыгея*",[1]итого!$1:$1048576,COLUMN(K37),0)</f>
        <v>11982</v>
      </c>
      <c r="AK36" s="7">
        <f>VLOOKUP("*Адыгея*",[1]итого!$1:$1048576,COLUMN(L37),0)</f>
        <v>12130</v>
      </c>
      <c r="AL36" s="7">
        <f>VLOOKUP("*Адыгея*",[1]итого!$1:$1048576,COLUMN(M37),0)</f>
        <v>12368</v>
      </c>
      <c r="AM36" s="7">
        <f>VLOOKUP("*Адыгея*",[1]итого!$1:$1048576,COLUMN(N37),0)</f>
        <v>12418</v>
      </c>
      <c r="AN36" s="7">
        <f>VLOOKUP("*Адыгея*",[1]итого!$1:$1048576,COLUMN(O37),0)</f>
        <v>12567</v>
      </c>
      <c r="AO36" s="7">
        <f>VLOOKUP("*Адыгея*",[1]итого!$1:$1048576,COLUMN(P37),0)</f>
        <v>12761</v>
      </c>
      <c r="AP36" s="7">
        <f>VLOOKUP("*Адыгея*",[1]итого!$1:$1048576,COLUMN(Q37),0)</f>
        <v>12934</v>
      </c>
      <c r="AQ36" s="7">
        <f>VLOOKUP("*Адыгея*",[1]итого!$1:$1048576,COLUMN(R37),0)</f>
        <v>12997</v>
      </c>
      <c r="AR36" s="7">
        <f>VLOOKUP("*Адыгея*",[1]итого!$1:$1048576,COLUMN(S37),0)</f>
        <v>13151</v>
      </c>
      <c r="AS36" s="7">
        <f>VLOOKUP("*Адыгея*",[1]итого!$1:$1048576,COLUMN(T37),0)</f>
        <v>13407</v>
      </c>
      <c r="AT36" s="7">
        <f>VLOOKUP("*Адыгея*",[1]итого!$1:$1048576,COLUMN(U37),0)</f>
        <v>13780</v>
      </c>
      <c r="AU36" s="7">
        <f>VLOOKUP("*Адыгея*",[1]итого!$1:$1048576,COLUMN(V37),0)</f>
        <v>14277</v>
      </c>
      <c r="AV36" s="7">
        <f>VLOOKUP("*Адыгея*",[1]итого!$1:$1048576,COLUMN(W37),0)</f>
        <v>14718</v>
      </c>
      <c r="AW36" s="7">
        <f>VLOOKUP("*Адыгея*",[1]итого!$1:$1048576,COLUMN(X37),0)</f>
        <v>14892</v>
      </c>
      <c r="AX36" s="7">
        <f>VLOOKUP("*Адыгея*",[1]итого!$1:$1048576,COLUMN(Y37),0)</f>
        <v>15261</v>
      </c>
      <c r="AY36" s="7">
        <f>VLOOKUP("*Адыгея*",[1]итого!$1:$1048576,COLUMN(Z37),0)</f>
        <v>15490</v>
      </c>
      <c r="AZ36" s="7">
        <f>VLOOKUP("*Адыгея*",[1]итого!$1:$1048576,COLUMN(AA37),0)</f>
        <v>15777</v>
      </c>
      <c r="BA36" s="7">
        <f>VLOOKUP("*Адыгея*",[1]итого!$1:$1048576,COLUMN(AB37),0)</f>
        <v>15940</v>
      </c>
      <c r="BB36" s="7">
        <f>VLOOKUP("*Адыгея*",[1]итого!$1:$1048576,COLUMN(AC37),0)</f>
        <v>16403</v>
      </c>
      <c r="BC36" s="7">
        <f>VLOOKUP("*Адыгея*",[1]итого!$1:$1048576,COLUMN(AD37),0)</f>
        <v>16556</v>
      </c>
      <c r="BD36" s="7">
        <f>VLOOKUP("*Адыгея*",[1]итого!$1:$1048576,COLUMN(AE37),0)</f>
        <v>17037</v>
      </c>
      <c r="BE36" s="7">
        <f>VLOOKUP("*Адыгея*",[1]итого!$1:$1048576,COLUMN(AF37),0)</f>
        <v>17429</v>
      </c>
      <c r="BF36" s="7">
        <f>VLOOKUP("*Адыгея*",[1]итого!$1:$1048576,COLUMN(AG37),0)</f>
        <v>17889</v>
      </c>
      <c r="BG36" s="7">
        <f>VLOOKUP("*Адыгея*",[1]итого!$1:$1048576,COLUMN(AH37),0)</f>
        <v>18362</v>
      </c>
      <c r="BH36" s="7">
        <f>VLOOKUP("*Адыгея*",[1]итого!$1:$1048576,COLUMN(AI37),0)</f>
        <v>18706</v>
      </c>
      <c r="BI36" s="7">
        <f>VLOOKUP("*Адыгея*",[1]итого!$1:$1048576,COLUMN(AJ37),0)</f>
        <v>18801</v>
      </c>
      <c r="BJ36" s="7">
        <f>VLOOKUP("*Адыгея*",[1]итого!$1:$1048576,COLUMN(AK37),0)</f>
        <v>19316</v>
      </c>
      <c r="BK36" s="7">
        <f>VLOOKUP("*Адыгея*",[1]итого!$1:$1048576,COLUMN(AL37),0)</f>
        <v>19473</v>
      </c>
      <c r="BL36" s="7">
        <f>VLOOKUP("*Адыгея*",[1]итого!$1:$1048576,COLUMN(AM37),0)</f>
        <v>20081</v>
      </c>
      <c r="BM36" s="7">
        <f>VLOOKUP("*Адыгея*",[1]итого!$1:$1048576,COLUMN(AN37),0)</f>
        <v>20543</v>
      </c>
      <c r="BN36" s="7">
        <f>VLOOKUP("*Адыгея*",[1]итого!$1:$1048576,COLUMN(AO37),0)</f>
        <v>20522</v>
      </c>
      <c r="BO36" s="7">
        <f>VLOOKUP("*Адыгея*",[1]итого!$1:$1048576,COLUMN(AP37),0)</f>
        <v>20492</v>
      </c>
      <c r="BP36" s="7">
        <f>VLOOKUP("*Адыгея*",[1]итого!$1:$1048576,COLUMN(AQ37),0)</f>
        <v>20797</v>
      </c>
      <c r="BQ36" s="7">
        <f>VLOOKUP("*Адыгея*",[1]итого!$1:$1048576,COLUMN(AR37),0)</f>
        <v>21175</v>
      </c>
      <c r="BR36" s="7">
        <f>VLOOKUP("*Адыгея*",[1]итого!$1:$1048576,COLUMN(AS37),0)</f>
        <v>21514</v>
      </c>
      <c r="BS36" s="7">
        <f>VLOOKUP("*Адыгея*",[1]итого!$1:$1048576,COLUMN(AT37),0)</f>
        <v>22355</v>
      </c>
      <c r="BT36" s="7">
        <f>VLOOKUP("*Адыгея*",[1]итого!$1:$1048576,COLUMN(AU37),0)</f>
        <v>23080</v>
      </c>
      <c r="BU36" s="7">
        <f>VLOOKUP("*Адыгея*",[1]итого!$1:$1048576,COLUMN(AV37),0)</f>
        <v>24194</v>
      </c>
      <c r="BV36" s="7">
        <f>VLOOKUP("*Адыгея*",[1]итого!$1:$1048576,COLUMN(AW37),0)</f>
        <v>25412</v>
      </c>
      <c r="BW36" s="7">
        <f>VLOOKUP("*Адыгея*",[1]итого!$1:$1048576,COLUMN(AX37),0)</f>
        <v>25977</v>
      </c>
      <c r="BX36" s="7">
        <f>VLOOKUP("*Адыгея*",[1]итого!$1:$1048576,COLUMN(AY37),0)</f>
        <v>26802</v>
      </c>
      <c r="BY36" s="7">
        <f>VLOOKUP("*Адыгея*",[1]итого!$1:$1048576,COLUMN(AZ37),0)</f>
        <v>27654</v>
      </c>
      <c r="BZ36" s="7">
        <f>VLOOKUP("*Адыгея*",[1]итого!$1:$1048576,COLUMN(BA37),0)</f>
        <v>28584</v>
      </c>
      <c r="CA36" s="7">
        <f>VLOOKUP("*Адыгея*",[1]итого!$1:$1048576,COLUMN(BB37),0)</f>
        <v>29420</v>
      </c>
      <c r="CB36" s="7">
        <f>VLOOKUP("*Адыгея*",[1]итого!$1:$1048576,COLUMN(BC37),0)</f>
        <v>30439</v>
      </c>
      <c r="CC36" s="7">
        <f>VLOOKUP("*Адыгея*",[1]итого!$1:$1048576,COLUMN(BD37),0)</f>
        <v>31290</v>
      </c>
      <c r="CD36" s="7">
        <f>VLOOKUP("*Адыгея*",[1]итого!$1:$1048576,COLUMN(BE37),0)</f>
        <v>32679</v>
      </c>
      <c r="CE36" s="7">
        <f>VLOOKUP("*Адыгея*",[1]итого!$1:$1048576,COLUMN(BF37),0)</f>
        <v>34569</v>
      </c>
      <c r="CF36" s="7">
        <f>VLOOKUP("*Адыгея*",[1]итого!$1:$1048576,COLUMN(BG37),0)</f>
        <v>36338</v>
      </c>
      <c r="CG36" s="7">
        <f>VLOOKUP("*Адыгея*",[1]итого!$1:$1048576,COLUMN(BH37),0)</f>
        <v>37806</v>
      </c>
      <c r="CH36" s="7">
        <f>VLOOKUP("*Адыгея*",[1]итого!$1:$1048576,COLUMN(BI37),0)</f>
        <v>39403</v>
      </c>
      <c r="CI36" s="7">
        <f>VLOOKUP("*Адыгея*",[1]итого!$1:$1048576,COLUMN(BJ37),0)</f>
        <v>40073</v>
      </c>
      <c r="CJ36" s="7">
        <f>VLOOKUP("*Адыгея*",[1]итого!$1:$1048576,COLUMN(BK37),0)</f>
        <v>40594</v>
      </c>
      <c r="CK36" s="7">
        <f>VLOOKUP("*Адыгея*",[1]итого!$1:$1048576,COLUMN(BL37),0)</f>
        <v>41199</v>
      </c>
      <c r="CL36" s="7">
        <f>VLOOKUP("*Адыгея*",[1]итого!$1:$1048576,COLUMN(BM37),0)</f>
        <v>42053</v>
      </c>
      <c r="CM36" s="7">
        <f>VLOOKUP("*Адыгея*",[1]итого!$1:$1048576,COLUMN(BN37),0)</f>
        <v>42804</v>
      </c>
      <c r="CN36" s="7">
        <f>VLOOKUP("*Адыгея*",[1]итого!$1:$1048576,COLUMN(BO37),0)</f>
        <v>44188</v>
      </c>
      <c r="CO36" s="7">
        <f>VLOOKUP("*Адыгея*",[1]итого!$1:$1048576,COLUMN(BP37),0)</f>
        <v>44452</v>
      </c>
      <c r="CP36" s="7">
        <f>VLOOKUP("*Адыгея*",[1]итого!$1:$1048576,COLUMN(BQ37),0)</f>
        <v>45055</v>
      </c>
      <c r="CQ36" s="7">
        <f>VLOOKUP("*Адыгея*",[1]итого!$1:$1048576,COLUMN(BR37),0)</f>
        <v>45683</v>
      </c>
      <c r="CR36" s="7">
        <f>VLOOKUP("*Адыгея*",[1]итого!$1:$1048576,COLUMN(BS37),0)</f>
        <v>45937</v>
      </c>
      <c r="CS36" s="7">
        <f>VLOOKUP("*Адыгея*",[1]итого!$1:$1048576,COLUMN(BT37),0)</f>
        <v>45043</v>
      </c>
      <c r="CT36" s="7">
        <f>VLOOKUP("*Адыгея*",[1]итого!$1:$1048576,COLUMN(BU37),0)</f>
        <v>45383</v>
      </c>
      <c r="CU36" s="7">
        <f>VLOOKUP("*Адыгея*",[1]итого!$1:$1048576,COLUMN(BV37),0)</f>
        <v>46572</v>
      </c>
      <c r="CV36" s="7">
        <f>VLOOKUP("*Адыгея*",[1]итого!$1:$1048576,COLUMN(BW37),0)</f>
        <v>46925</v>
      </c>
      <c r="CW36" s="7">
        <f>VLOOKUP("*Адыгея*",[1]итого!$1:$1048576,COLUMN(BX37),0)</f>
        <v>47443</v>
      </c>
      <c r="CX36" s="7">
        <f>VLOOKUP("*Адыгея*",[1]итого!$1:$1048576,COLUMN(BY37),0)</f>
        <v>47909</v>
      </c>
      <c r="CY36" s="7">
        <f>VLOOKUP("*Адыгея*",[1]итого!$1:$1048576,COLUMN(BZ37),0)</f>
        <v>48403</v>
      </c>
      <c r="CZ36" s="7">
        <f>VLOOKUP("*Адыгея*",[1]итого!$1:$1048576,COLUMN(CA37),0)</f>
        <v>49227</v>
      </c>
      <c r="DA36" s="7">
        <f>VLOOKUP("*Адыгея*",[1]итого!$1:$1048576,COLUMN(CB37),0)</f>
        <v>50089</v>
      </c>
      <c r="DB36" s="7">
        <f>VLOOKUP("*Адыгея*",[1]итого!$1:$1048576,COLUMN(CC37),0)</f>
        <v>50902</v>
      </c>
      <c r="DC36" s="7">
        <f>VLOOKUP("*Адыгея*",[1]итого!$1:$1048576,COLUMN(CD37),0)</f>
        <v>51649</v>
      </c>
      <c r="DD36" s="7">
        <f>VLOOKUP("*Адыгея*",[1]итого!$1:$1048576,COLUMN(CE37),0)</f>
        <v>52588</v>
      </c>
      <c r="DE36" s="7">
        <f>VLOOKUP("*Адыгея*",[1]итого!$1:$1048576,COLUMN(CF37),0)</f>
        <v>53390</v>
      </c>
      <c r="DF36" s="7">
        <f>VLOOKUP("*Адыгея*",[1]итого!$1:$1048576,COLUMN(CG37),0)</f>
        <v>55598</v>
      </c>
    </row>
    <row r="37" spans="1:110" x14ac:dyDescent="0.25">
      <c r="A37" s="8" t="s">
        <v>33</v>
      </c>
      <c r="B37" s="7">
        <v>7786.7269999999999</v>
      </c>
      <c r="C37" s="7">
        <v>7914.5050000000001</v>
      </c>
      <c r="D37" s="7">
        <v>7986.7079999999996</v>
      </c>
      <c r="E37" s="7">
        <v>8052.0829999999996</v>
      </c>
      <c r="F37" s="7">
        <v>8238.8269999999993</v>
      </c>
      <c r="G37" s="7">
        <v>8333.4719999999998</v>
      </c>
      <c r="H37" s="7">
        <v>8499.0239999999994</v>
      </c>
      <c r="I37" s="7">
        <v>8678.1409999999996</v>
      </c>
      <c r="J37" s="7">
        <v>8867.6350000000002</v>
      </c>
      <c r="K37" s="7">
        <v>9095.07</v>
      </c>
      <c r="L37" s="7">
        <v>9357.1640000000007</v>
      </c>
      <c r="M37" s="7">
        <v>9395.8490000000002</v>
      </c>
      <c r="N37" s="7">
        <v>9546.4639999999999</v>
      </c>
      <c r="O37" s="7">
        <v>9727.0339999999997</v>
      </c>
      <c r="P37" s="7">
        <v>9946.9490000000005</v>
      </c>
      <c r="Q37" s="7">
        <v>10078.903</v>
      </c>
      <c r="R37" s="7">
        <v>10309.499</v>
      </c>
      <c r="S37" s="7">
        <v>10489.831</v>
      </c>
      <c r="T37" s="7">
        <v>10753.880999999999</v>
      </c>
      <c r="U37" s="7">
        <v>11039.504000000001</v>
      </c>
      <c r="V37" s="7">
        <v>11268.482</v>
      </c>
      <c r="W37" s="7">
        <v>11623.858</v>
      </c>
      <c r="X37" s="7">
        <v>11982.14</v>
      </c>
      <c r="Y37" s="7">
        <v>12153.235355550001</v>
      </c>
      <c r="Z37" s="7">
        <v>12370.792285599999</v>
      </c>
      <c r="AA37" s="7">
        <f>VLOOKUP("*Калмыкия*",[1]итого!$1:$1048576,COLUMN(B38),0)</f>
        <v>12153</v>
      </c>
      <c r="AB37" s="7">
        <f>VLOOKUP("*Калмыкия*",[1]итого!$1:$1048576,COLUMN(C38),0)</f>
        <v>12371</v>
      </c>
      <c r="AC37" s="7">
        <f>VLOOKUP("*Калмыкия*",[1]итого!$1:$1048576,COLUMN(D38),0)</f>
        <v>12527</v>
      </c>
      <c r="AD37" s="7">
        <f>VLOOKUP("*Калмыкия*",[1]итого!$1:$1048576,COLUMN(E38),0)</f>
        <v>12683</v>
      </c>
      <c r="AE37" s="7">
        <f>VLOOKUP("*Калмыкия*",[1]итого!$1:$1048576,COLUMN(F38),0)</f>
        <v>12937</v>
      </c>
      <c r="AF37" s="7">
        <f>VLOOKUP("*Калмыкия*",[1]итого!$1:$1048576,COLUMN(G38),0)</f>
        <v>13132</v>
      </c>
      <c r="AG37" s="7">
        <f>VLOOKUP("*Калмыкия*",[1]итого!$1:$1048576,COLUMN(H38),0)</f>
        <v>13242</v>
      </c>
      <c r="AH37" s="7">
        <f>VLOOKUP("*Калмыкия*",[1]итого!$1:$1048576,COLUMN(I38),0)</f>
        <v>13361</v>
      </c>
      <c r="AI37" s="7">
        <f>VLOOKUP("*Калмыкия*",[1]итого!$1:$1048576,COLUMN(J38),0)</f>
        <v>13609</v>
      </c>
      <c r="AJ37" s="7">
        <f>VLOOKUP("*Калмыкия*",[1]итого!$1:$1048576,COLUMN(K38),0)</f>
        <v>13681</v>
      </c>
      <c r="AK37" s="7">
        <f>VLOOKUP("*Калмыкия*",[1]итого!$1:$1048576,COLUMN(L38),0)</f>
        <v>13965</v>
      </c>
      <c r="AL37" s="7">
        <f>VLOOKUP("*Калмыкия*",[1]итого!$1:$1048576,COLUMN(M38),0)</f>
        <v>14034</v>
      </c>
      <c r="AM37" s="7">
        <f>VLOOKUP("*Калмыкия*",[1]итого!$1:$1048576,COLUMN(N38),0)</f>
        <v>14155</v>
      </c>
      <c r="AN37" s="7">
        <f>VLOOKUP("*Калмыкия*",[1]итого!$1:$1048576,COLUMN(O38),0)</f>
        <v>14311</v>
      </c>
      <c r="AO37" s="7">
        <f>VLOOKUP("*Калмыкия*",[1]итого!$1:$1048576,COLUMN(P38),0)</f>
        <v>14488</v>
      </c>
      <c r="AP37" s="7">
        <f>VLOOKUP("*Калмыкия*",[1]итого!$1:$1048576,COLUMN(Q38),0)</f>
        <v>14586</v>
      </c>
      <c r="AQ37" s="7">
        <f>VLOOKUP("*Калмыкия*",[1]итого!$1:$1048576,COLUMN(R38),0)</f>
        <v>14645</v>
      </c>
      <c r="AR37" s="7">
        <f>VLOOKUP("*Калмыкия*",[1]итого!$1:$1048576,COLUMN(S38),0)</f>
        <v>14840</v>
      </c>
      <c r="AS37" s="7">
        <f>VLOOKUP("*Калмыкия*",[1]итого!$1:$1048576,COLUMN(T38),0)</f>
        <v>15194</v>
      </c>
      <c r="AT37" s="7">
        <f>VLOOKUP("*Калмыкия*",[1]итого!$1:$1048576,COLUMN(U38),0)</f>
        <v>15660</v>
      </c>
      <c r="AU37" s="7">
        <f>VLOOKUP("*Калмыкия*",[1]итого!$1:$1048576,COLUMN(V38),0)</f>
        <v>16244</v>
      </c>
      <c r="AV37" s="7">
        <f>VLOOKUP("*Калмыкия*",[1]итого!$1:$1048576,COLUMN(W38),0)</f>
        <v>16801</v>
      </c>
      <c r="AW37" s="7">
        <f>VLOOKUP("*Калмыкия*",[1]итого!$1:$1048576,COLUMN(X38),0)</f>
        <v>17171</v>
      </c>
      <c r="AX37" s="7">
        <f>VLOOKUP("*Калмыкия*",[1]итого!$1:$1048576,COLUMN(Y38),0)</f>
        <v>17581</v>
      </c>
      <c r="AY37" s="7">
        <f>VLOOKUP("*Калмыкия*",[1]итого!$1:$1048576,COLUMN(Z38),0)</f>
        <v>17790</v>
      </c>
      <c r="AZ37" s="7">
        <f>VLOOKUP("*Калмыкия*",[1]итого!$1:$1048576,COLUMN(AA38),0)</f>
        <v>18032</v>
      </c>
      <c r="BA37" s="7">
        <f>VLOOKUP("*Калмыкия*",[1]итого!$1:$1048576,COLUMN(AB38),0)</f>
        <v>18227</v>
      </c>
      <c r="BB37" s="7">
        <f>VLOOKUP("*Калмыкия*",[1]итого!$1:$1048576,COLUMN(AC38),0)</f>
        <v>18593</v>
      </c>
      <c r="BC37" s="7">
        <f>VLOOKUP("*Калмыкия*",[1]итого!$1:$1048576,COLUMN(AD38),0)</f>
        <v>18844</v>
      </c>
      <c r="BD37" s="7">
        <f>VLOOKUP("*Калмыкия*",[1]итого!$1:$1048576,COLUMN(AE38),0)</f>
        <v>19477</v>
      </c>
      <c r="BE37" s="7">
        <f>VLOOKUP("*Калмыкия*",[1]итого!$1:$1048576,COLUMN(AF38),0)</f>
        <v>19844</v>
      </c>
      <c r="BF37" s="7">
        <f>VLOOKUP("*Калмыкия*",[1]итого!$1:$1048576,COLUMN(AG38),0)</f>
        <v>20237</v>
      </c>
      <c r="BG37" s="7">
        <f>VLOOKUP("*Калмыкия*",[1]итого!$1:$1048576,COLUMN(AH38),0)</f>
        <v>20744</v>
      </c>
      <c r="BH37" s="7">
        <f>VLOOKUP("*Калмыкия*",[1]итого!$1:$1048576,COLUMN(AI38),0)</f>
        <v>21298</v>
      </c>
      <c r="BI37" s="7">
        <f>VLOOKUP("*Калмыкия*",[1]итого!$1:$1048576,COLUMN(AJ38),0)</f>
        <v>21484</v>
      </c>
      <c r="BJ37" s="7">
        <f>VLOOKUP("*Калмыкия*",[1]итого!$1:$1048576,COLUMN(AK38),0)</f>
        <v>22157</v>
      </c>
      <c r="BK37" s="7">
        <f>VLOOKUP("*Калмыкия*",[1]итого!$1:$1048576,COLUMN(AL38),0)</f>
        <v>22424</v>
      </c>
      <c r="BL37" s="7">
        <f>VLOOKUP("*Калмыкия*",[1]итого!$1:$1048576,COLUMN(AM38),0)</f>
        <v>22908</v>
      </c>
      <c r="BM37" s="7">
        <f>VLOOKUP("*Калмыкия*",[1]итого!$1:$1048576,COLUMN(AN38),0)</f>
        <v>23540</v>
      </c>
      <c r="BN37" s="7">
        <f>VLOOKUP("*Калмыкия*",[1]итого!$1:$1048576,COLUMN(AO38),0)</f>
        <v>23522</v>
      </c>
      <c r="BO37" s="7">
        <f>VLOOKUP("*Калмыкия*",[1]итого!$1:$1048576,COLUMN(AP38),0)</f>
        <v>23449</v>
      </c>
      <c r="BP37" s="7">
        <f>VLOOKUP("*Калмыкия*",[1]итого!$1:$1048576,COLUMN(AQ38),0)</f>
        <v>23528</v>
      </c>
      <c r="BQ37" s="7">
        <f>VLOOKUP("*Калмыкия*",[1]итого!$1:$1048576,COLUMN(AR38),0)</f>
        <v>23930</v>
      </c>
      <c r="BR37" s="7">
        <f>VLOOKUP("*Калмыкия*",[1]итого!$1:$1048576,COLUMN(AS38),0)</f>
        <v>24123</v>
      </c>
      <c r="BS37" s="7">
        <f>VLOOKUP("*Калмыкия*",[1]итого!$1:$1048576,COLUMN(AT38),0)</f>
        <v>24951</v>
      </c>
      <c r="BT37" s="7">
        <f>VLOOKUP("*Калмыкия*",[1]итого!$1:$1048576,COLUMN(AU38),0)</f>
        <v>25592</v>
      </c>
      <c r="BU37" s="7">
        <f>VLOOKUP("*Калмыкия*",[1]итого!$1:$1048576,COLUMN(AV38),0)</f>
        <v>26368</v>
      </c>
      <c r="BV37" s="7">
        <f>VLOOKUP("*Калмыкия*",[1]итого!$1:$1048576,COLUMN(AW38),0)</f>
        <v>27370</v>
      </c>
      <c r="BW37" s="7">
        <f>VLOOKUP("*Калмыкия*",[1]итого!$1:$1048576,COLUMN(AX38),0)</f>
        <v>27610</v>
      </c>
      <c r="BX37" s="7">
        <f>VLOOKUP("*Калмыкия*",[1]итого!$1:$1048576,COLUMN(AY38),0)</f>
        <v>28159</v>
      </c>
      <c r="BY37" s="7">
        <f>VLOOKUP("*Калмыкия*",[1]итого!$1:$1048576,COLUMN(AZ38),0)</f>
        <v>28821</v>
      </c>
      <c r="BZ37" s="7">
        <f>VLOOKUP("*Калмыкия*",[1]итого!$1:$1048576,COLUMN(BA38),0)</f>
        <v>29733</v>
      </c>
      <c r="CA37" s="7">
        <f>VLOOKUP("*Калмыкия*",[1]итого!$1:$1048576,COLUMN(BB38),0)</f>
        <v>30471</v>
      </c>
      <c r="CB37" s="7">
        <f>VLOOKUP("*Калмыкия*",[1]итого!$1:$1048576,COLUMN(BC38),0)</f>
        <v>31652</v>
      </c>
      <c r="CC37" s="7">
        <f>VLOOKUP("*Калмыкия*",[1]итого!$1:$1048576,COLUMN(BD38),0)</f>
        <v>32486</v>
      </c>
      <c r="CD37" s="7">
        <f>VLOOKUP("*Калмыкия*",[1]итого!$1:$1048576,COLUMN(BE38),0)</f>
        <v>34410</v>
      </c>
      <c r="CE37" s="7">
        <f>VLOOKUP("*Калмыкия*",[1]итого!$1:$1048576,COLUMN(BF38),0)</f>
        <v>36609</v>
      </c>
      <c r="CF37" s="7">
        <f>VLOOKUP("*Калмыкия*",[1]итого!$1:$1048576,COLUMN(BG38),0)</f>
        <v>38349</v>
      </c>
      <c r="CG37" s="7">
        <f>VLOOKUP("*Калмыкия*",[1]итого!$1:$1048576,COLUMN(BH38),0)</f>
        <v>39928</v>
      </c>
      <c r="CH37" s="7">
        <f>VLOOKUP("*Калмыкия*",[1]итого!$1:$1048576,COLUMN(BI38),0)</f>
        <v>41224</v>
      </c>
      <c r="CI37" s="7">
        <f>VLOOKUP("*Калмыкия*",[1]итого!$1:$1048576,COLUMN(BJ38),0)</f>
        <v>41748</v>
      </c>
      <c r="CJ37" s="7">
        <f>VLOOKUP("*Калмыкия*",[1]итого!$1:$1048576,COLUMN(BK38),0)</f>
        <v>42177</v>
      </c>
      <c r="CK37" s="7">
        <f>VLOOKUP("*Калмыкия*",[1]итого!$1:$1048576,COLUMN(BL38),0)</f>
        <v>43063</v>
      </c>
      <c r="CL37" s="7">
        <f>VLOOKUP("*Калмыкия*",[1]итого!$1:$1048576,COLUMN(BM38),0)</f>
        <v>43722</v>
      </c>
      <c r="CM37" s="7">
        <f>VLOOKUP("*Калмыкия*",[1]итого!$1:$1048576,COLUMN(BN38),0)</f>
        <v>44442</v>
      </c>
      <c r="CN37" s="7">
        <f>VLOOKUP("*Калмыкия*",[1]итого!$1:$1048576,COLUMN(BO38),0)</f>
        <v>46462</v>
      </c>
      <c r="CO37" s="7">
        <f>VLOOKUP("*Калмыкия*",[1]итого!$1:$1048576,COLUMN(BP38),0)</f>
        <v>46514</v>
      </c>
      <c r="CP37" s="7">
        <f>VLOOKUP("*Калмыкия*",[1]итого!$1:$1048576,COLUMN(BQ38),0)</f>
        <v>47445</v>
      </c>
      <c r="CQ37" s="7">
        <f>VLOOKUP("*Калмыкия*",[1]итого!$1:$1048576,COLUMN(BR38),0)</f>
        <v>47633</v>
      </c>
      <c r="CR37" s="7">
        <f>VLOOKUP("*Калмыкия*",[1]итого!$1:$1048576,COLUMN(BS38),0)</f>
        <v>47388</v>
      </c>
      <c r="CS37" s="7">
        <f>VLOOKUP("*Калмыкия*",[1]итого!$1:$1048576,COLUMN(BT38),0)</f>
        <v>46451</v>
      </c>
      <c r="CT37" s="7">
        <f>VLOOKUP("*Калмыкия*",[1]итого!$1:$1048576,COLUMN(BU38),0)</f>
        <v>46821</v>
      </c>
      <c r="CU37" s="7">
        <f>VLOOKUP("*Калмыкия*",[1]итого!$1:$1048576,COLUMN(BV38),0)</f>
        <v>47006</v>
      </c>
      <c r="CV37" s="7">
        <f>VLOOKUP("*Калмыкия*",[1]итого!$1:$1048576,COLUMN(BW38),0)</f>
        <v>47215</v>
      </c>
      <c r="CW37" s="7">
        <f>VLOOKUP("*Калмыкия*",[1]итого!$1:$1048576,COLUMN(BX38),0)</f>
        <v>47905</v>
      </c>
      <c r="CX37" s="7">
        <f>VLOOKUP("*Калмыкия*",[1]итого!$1:$1048576,COLUMN(BY38),0)</f>
        <v>48361</v>
      </c>
      <c r="CY37" s="7">
        <f>VLOOKUP("*Калмыкия*",[1]итого!$1:$1048576,COLUMN(BZ38),0)</f>
        <v>49015</v>
      </c>
      <c r="CZ37" s="7">
        <f>VLOOKUP("*Калмыкия*",[1]итого!$1:$1048576,COLUMN(CA38),0)</f>
        <v>49720</v>
      </c>
      <c r="DA37" s="7">
        <f>VLOOKUP("*Калмыкия*",[1]итого!$1:$1048576,COLUMN(CB38),0)</f>
        <v>50739</v>
      </c>
      <c r="DB37" s="7">
        <f>VLOOKUP("*Калмыкия*",[1]итого!$1:$1048576,COLUMN(CC38),0)</f>
        <v>51761</v>
      </c>
      <c r="DC37" s="7">
        <f>VLOOKUP("*Калмыкия*",[1]итого!$1:$1048576,COLUMN(CD38),0)</f>
        <v>52810</v>
      </c>
      <c r="DD37" s="7">
        <f>VLOOKUP("*Калмыкия*",[1]итого!$1:$1048576,COLUMN(CE38),0)</f>
        <v>54166</v>
      </c>
      <c r="DE37" s="7">
        <f>VLOOKUP("*Калмыкия*",[1]итого!$1:$1048576,COLUMN(CF38),0)</f>
        <v>55398</v>
      </c>
      <c r="DF37" s="7">
        <f>VLOOKUP("*Калмыкия*",[1]итого!$1:$1048576,COLUMN(CG38),0)</f>
        <v>57658</v>
      </c>
    </row>
    <row r="38" spans="1:110" x14ac:dyDescent="0.25">
      <c r="A38" s="8" t="s">
        <v>34</v>
      </c>
      <c r="B38" s="7">
        <v>1574.3119999999999</v>
      </c>
      <c r="C38" s="7">
        <v>1736.8430000000001</v>
      </c>
      <c r="D38" s="7">
        <v>1871.173</v>
      </c>
      <c r="E38" s="7">
        <v>2025.905</v>
      </c>
      <c r="F38" s="7">
        <v>2204.605</v>
      </c>
      <c r="G38" s="7">
        <v>2356.6210000000001</v>
      </c>
      <c r="H38" s="7">
        <v>2548.038</v>
      </c>
      <c r="I38" s="7">
        <v>2794.1529999999998</v>
      </c>
      <c r="J38" s="7">
        <v>3037.7570000000001</v>
      </c>
      <c r="K38" s="7">
        <v>3320.2289999999998</v>
      </c>
      <c r="L38" s="7">
        <v>3703.9989999999998</v>
      </c>
      <c r="M38" s="7">
        <v>3828.67</v>
      </c>
      <c r="N38" s="7">
        <v>4097.0169999999998</v>
      </c>
      <c r="O38" s="7">
        <v>4415.0550000000003</v>
      </c>
      <c r="P38" s="7">
        <v>4875.3779999999997</v>
      </c>
      <c r="Q38" s="7">
        <v>5310.0950000000003</v>
      </c>
      <c r="R38" s="7">
        <v>5708.4409999999998</v>
      </c>
      <c r="S38" s="7">
        <v>6102.1629999999996</v>
      </c>
      <c r="T38" s="7">
        <v>6593.4380000000001</v>
      </c>
      <c r="U38" s="7">
        <v>7108.37</v>
      </c>
      <c r="V38" s="7">
        <v>7654.4549999999999</v>
      </c>
      <c r="W38" s="7">
        <v>8179.86</v>
      </c>
      <c r="X38" s="7">
        <v>8605.5480000000007</v>
      </c>
      <c r="Y38" s="7">
        <v>8861.3114438099983</v>
      </c>
      <c r="Z38" s="7">
        <v>9283.3703092100004</v>
      </c>
      <c r="AA38" s="7">
        <f>VLOOKUP("*Крым*",[1]итого!$1:$1048576,COLUMN(B39),0)</f>
        <v>8861</v>
      </c>
      <c r="AB38" s="7">
        <f>VLOOKUP("*Крым*",[1]итого!$1:$1048576,COLUMN(C39),0)</f>
        <v>9283</v>
      </c>
      <c r="AC38" s="7">
        <f>VLOOKUP("*Крым*",[1]итого!$1:$1048576,COLUMN(D39),0)</f>
        <v>9801</v>
      </c>
      <c r="AD38" s="7">
        <f>VLOOKUP("*Крым*",[1]итого!$1:$1048576,COLUMN(E39),0)</f>
        <v>10343</v>
      </c>
      <c r="AE38" s="7">
        <f>VLOOKUP("*Крым*",[1]итого!$1:$1048576,COLUMN(F39),0)</f>
        <v>10764</v>
      </c>
      <c r="AF38" s="7">
        <f>VLOOKUP("*Крым*",[1]итого!$1:$1048576,COLUMN(G39),0)</f>
        <v>11299</v>
      </c>
      <c r="AG38" s="7">
        <f>VLOOKUP("*Крым*",[1]итого!$1:$1048576,COLUMN(H39),0)</f>
        <v>11629</v>
      </c>
      <c r="AH38" s="7">
        <f>VLOOKUP("*Крым*",[1]итого!$1:$1048576,COLUMN(I39),0)</f>
        <v>12026</v>
      </c>
      <c r="AI38" s="7">
        <f>VLOOKUP("*Крым*",[1]итого!$1:$1048576,COLUMN(J39),0)</f>
        <v>12490</v>
      </c>
      <c r="AJ38" s="7">
        <f>VLOOKUP("*Крым*",[1]итого!$1:$1048576,COLUMN(K39),0)</f>
        <v>12972</v>
      </c>
      <c r="AK38" s="7">
        <f>VLOOKUP("*Крым*",[1]итого!$1:$1048576,COLUMN(L39),0)</f>
        <v>13684</v>
      </c>
      <c r="AL38" s="7">
        <f>VLOOKUP("*Крым*",[1]итого!$1:$1048576,COLUMN(M39),0)</f>
        <v>14342</v>
      </c>
      <c r="AM38" s="7">
        <f>VLOOKUP("*Крым*",[1]итого!$1:$1048576,COLUMN(N39),0)</f>
        <v>14592</v>
      </c>
      <c r="AN38" s="7">
        <f>VLOOKUP("*Крым*",[1]итого!$1:$1048576,COLUMN(O39),0)</f>
        <v>15231</v>
      </c>
      <c r="AO38" s="7">
        <f>VLOOKUP("*Крым*",[1]итого!$1:$1048576,COLUMN(P39),0)</f>
        <v>15809</v>
      </c>
      <c r="AP38" s="7">
        <f>VLOOKUP("*Крым*",[1]итого!$1:$1048576,COLUMN(Q39),0)</f>
        <v>16137</v>
      </c>
      <c r="AQ38" s="7">
        <f>VLOOKUP("*Крым*",[1]итого!$1:$1048576,COLUMN(R39),0)</f>
        <v>16463</v>
      </c>
      <c r="AR38" s="7">
        <f>VLOOKUP("*Крым*",[1]итого!$1:$1048576,COLUMN(S39),0)</f>
        <v>17325</v>
      </c>
      <c r="AS38" s="7">
        <f>VLOOKUP("*Крым*",[1]итого!$1:$1048576,COLUMN(T39),0)</f>
        <v>18218</v>
      </c>
      <c r="AT38" s="7">
        <f>VLOOKUP("*Крым*",[1]итого!$1:$1048576,COLUMN(U39),0)</f>
        <v>19336</v>
      </c>
      <c r="AU38" s="7">
        <f>VLOOKUP("*Крым*",[1]итого!$1:$1048576,COLUMN(V39),0)</f>
        <v>20540</v>
      </c>
      <c r="AV38" s="7">
        <f>VLOOKUP("*Крым*",[1]итого!$1:$1048576,COLUMN(W39),0)</f>
        <v>21845</v>
      </c>
      <c r="AW38" s="7">
        <f>VLOOKUP("*Крым*",[1]итого!$1:$1048576,COLUMN(X39),0)</f>
        <v>23211</v>
      </c>
      <c r="AX38" s="7">
        <f>VLOOKUP("*Крым*",[1]итого!$1:$1048576,COLUMN(Y39),0)</f>
        <v>24421</v>
      </c>
      <c r="AY38" s="7">
        <f>VLOOKUP("*Крым*",[1]итого!$1:$1048576,COLUMN(Z39),0)</f>
        <v>25030</v>
      </c>
      <c r="AZ38" s="7">
        <f>VLOOKUP("*Крым*",[1]итого!$1:$1048576,COLUMN(AA39),0)</f>
        <v>25984</v>
      </c>
      <c r="BA38" s="7">
        <f>VLOOKUP("*Крым*",[1]итого!$1:$1048576,COLUMN(AB39),0)</f>
        <v>26969</v>
      </c>
      <c r="BB38" s="7">
        <f>VLOOKUP("*Крым*",[1]итого!$1:$1048576,COLUMN(AC39),0)</f>
        <v>28295</v>
      </c>
      <c r="BC38" s="7">
        <f>VLOOKUP("*Крым*",[1]итого!$1:$1048576,COLUMN(AD39),0)</f>
        <v>29378</v>
      </c>
      <c r="BD38" s="7">
        <f>VLOOKUP("*Крым*",[1]итого!$1:$1048576,COLUMN(AE39),0)</f>
        <v>30814</v>
      </c>
      <c r="BE38" s="7">
        <f>VLOOKUP("*Крым*",[1]итого!$1:$1048576,COLUMN(AF39),0)</f>
        <v>32267</v>
      </c>
      <c r="BF38" s="7">
        <f>VLOOKUP("*Крым*",[1]итого!$1:$1048576,COLUMN(AG39),0)</f>
        <v>33268</v>
      </c>
      <c r="BG38" s="7">
        <f>VLOOKUP("*Крым*",[1]итого!$1:$1048576,COLUMN(AH39),0)</f>
        <v>34356</v>
      </c>
      <c r="BH38" s="7">
        <f>VLOOKUP("*Крым*",[1]итого!$1:$1048576,COLUMN(AI39),0)</f>
        <v>35643</v>
      </c>
      <c r="BI38" s="7">
        <f>VLOOKUP("*Крым*",[1]итого!$1:$1048576,COLUMN(AJ39),0)</f>
        <v>36769</v>
      </c>
      <c r="BJ38" s="7">
        <f>VLOOKUP("*Крым*",[1]итого!$1:$1048576,COLUMN(AK39),0)</f>
        <v>38790</v>
      </c>
      <c r="BK38" s="7">
        <f>VLOOKUP("*Крым*",[1]итого!$1:$1048576,COLUMN(AL39),0)</f>
        <v>39461</v>
      </c>
      <c r="BL38" s="7">
        <f>VLOOKUP("*Крым*",[1]итого!$1:$1048576,COLUMN(AM39),0)</f>
        <v>40549</v>
      </c>
      <c r="BM38" s="7">
        <f>VLOOKUP("*Крым*",[1]итого!$1:$1048576,COLUMN(AN39),0)</f>
        <v>41252</v>
      </c>
      <c r="BN38" s="7">
        <f>VLOOKUP("*Крым*",[1]итого!$1:$1048576,COLUMN(AO39),0)</f>
        <v>41441</v>
      </c>
      <c r="BO38" s="7">
        <f>VLOOKUP("*Крым*",[1]итого!$1:$1048576,COLUMN(AP39),0)</f>
        <v>41413</v>
      </c>
      <c r="BP38" s="7">
        <f>VLOOKUP("*Крым*",[1]итого!$1:$1048576,COLUMN(AQ39),0)</f>
        <v>41663</v>
      </c>
      <c r="BQ38" s="7">
        <f>VLOOKUP("*Крым*",[1]итого!$1:$1048576,COLUMN(AR39),0)</f>
        <v>42187</v>
      </c>
      <c r="BR38" s="7">
        <f>VLOOKUP("*Крым*",[1]итого!$1:$1048576,COLUMN(AS39),0)</f>
        <v>42885</v>
      </c>
      <c r="BS38" s="7">
        <f>VLOOKUP("*Крым*",[1]итого!$1:$1048576,COLUMN(AT39),0)</f>
        <v>44217</v>
      </c>
      <c r="BT38" s="7">
        <f>VLOOKUP("*Крым*",[1]итого!$1:$1048576,COLUMN(AU39),0)</f>
        <v>45151</v>
      </c>
      <c r="BU38" s="7">
        <f>VLOOKUP("*Крым*",[1]итого!$1:$1048576,COLUMN(AV39),0)</f>
        <v>46010</v>
      </c>
      <c r="BV38" s="7">
        <f>VLOOKUP("*Крым*",[1]итого!$1:$1048576,COLUMN(AW39),0)</f>
        <v>47515</v>
      </c>
      <c r="BW38" s="7">
        <f>VLOOKUP("*Крым*",[1]итого!$1:$1048576,COLUMN(AX39),0)</f>
        <v>47818</v>
      </c>
      <c r="BX38" s="7">
        <f>VLOOKUP("*Крым*",[1]итого!$1:$1048576,COLUMN(AY39),0)</f>
        <v>48585</v>
      </c>
      <c r="BY38" s="7">
        <f>VLOOKUP("*Крым*",[1]итого!$1:$1048576,COLUMN(AZ39),0)</f>
        <v>49539</v>
      </c>
      <c r="BZ38" s="7">
        <f>VLOOKUP("*Крым*",[1]итого!$1:$1048576,COLUMN(BA39),0)</f>
        <v>51710</v>
      </c>
      <c r="CA38" s="7">
        <f>VLOOKUP("*Крым*",[1]итого!$1:$1048576,COLUMN(BB39),0)</f>
        <v>53569</v>
      </c>
      <c r="CB38" s="7">
        <f>VLOOKUP("*Крым*",[1]итого!$1:$1048576,COLUMN(BC39),0)</f>
        <v>55195</v>
      </c>
      <c r="CC38" s="7">
        <f>VLOOKUP("*Крым*",[1]итого!$1:$1048576,COLUMN(BD39),0)</f>
        <v>56606</v>
      </c>
      <c r="CD38" s="7">
        <f>VLOOKUP("*Крым*",[1]итого!$1:$1048576,COLUMN(BE39),0)</f>
        <v>58810</v>
      </c>
      <c r="CE38" s="7">
        <f>VLOOKUP("*Крым*",[1]итого!$1:$1048576,COLUMN(BF39),0)</f>
        <v>61808</v>
      </c>
      <c r="CF38" s="7">
        <f>VLOOKUP("*Крым*",[1]итого!$1:$1048576,COLUMN(BG39),0)</f>
        <v>64382</v>
      </c>
      <c r="CG38" s="7">
        <f>VLOOKUP("*Крым*",[1]итого!$1:$1048576,COLUMN(BH39),0)</f>
        <v>66990</v>
      </c>
      <c r="CH38" s="7">
        <f>VLOOKUP("*Крым*",[1]итого!$1:$1048576,COLUMN(BI39),0)</f>
        <v>69539</v>
      </c>
      <c r="CI38" s="7">
        <f>VLOOKUP("*Крым*",[1]итого!$1:$1048576,COLUMN(BJ39),0)</f>
        <v>71336</v>
      </c>
      <c r="CJ38" s="7">
        <f>VLOOKUP("*Крым*",[1]итого!$1:$1048576,COLUMN(BK39),0)</f>
        <v>72343</v>
      </c>
      <c r="CK38" s="7">
        <f>VLOOKUP("*Крым*",[1]итого!$1:$1048576,COLUMN(BL39),0)</f>
        <v>73612</v>
      </c>
      <c r="CL38" s="7">
        <f>VLOOKUP("*Крым*",[1]итого!$1:$1048576,COLUMN(BM39),0)</f>
        <v>75267</v>
      </c>
      <c r="CM38" s="7">
        <f>VLOOKUP("*Крым*",[1]итого!$1:$1048576,COLUMN(BN39),0)</f>
        <v>76951</v>
      </c>
      <c r="CN38" s="7">
        <f>VLOOKUP("*Крым*",[1]итого!$1:$1048576,COLUMN(BO39),0)</f>
        <v>80540</v>
      </c>
      <c r="CO38" s="7">
        <f>VLOOKUP("*Крым*",[1]итого!$1:$1048576,COLUMN(BP39),0)</f>
        <v>80659</v>
      </c>
      <c r="CP38" s="7">
        <f>VLOOKUP("*Крым*",[1]итого!$1:$1048576,COLUMN(BQ39),0)</f>
        <v>81219</v>
      </c>
      <c r="CQ38" s="7">
        <f>VLOOKUP("*Крым*",[1]итого!$1:$1048576,COLUMN(BR39),0)</f>
        <v>81096</v>
      </c>
      <c r="CR38" s="7">
        <f>VLOOKUP("*Крым*",[1]итого!$1:$1048576,COLUMN(BS39),0)</f>
        <v>80378</v>
      </c>
      <c r="CS38" s="7">
        <f>VLOOKUP("*Крым*",[1]итого!$1:$1048576,COLUMN(BT39),0)</f>
        <v>87199</v>
      </c>
      <c r="CT38" s="7">
        <f>VLOOKUP("*Крым*",[1]итого!$1:$1048576,COLUMN(BU39),0)</f>
        <v>88972</v>
      </c>
      <c r="CU38" s="7">
        <f>VLOOKUP("*Крым*",[1]итого!$1:$1048576,COLUMN(BV39),0)</f>
        <v>98653</v>
      </c>
      <c r="CV38" s="7">
        <f>VLOOKUP("*Крым*",[1]итого!$1:$1048576,COLUMN(BW39),0)</f>
        <v>99765</v>
      </c>
      <c r="CW38" s="7">
        <f>VLOOKUP("*Крым*",[1]итого!$1:$1048576,COLUMN(BX39),0)</f>
        <v>100798</v>
      </c>
      <c r="CX38" s="7">
        <f>VLOOKUP("*Крым*",[1]итого!$1:$1048576,COLUMN(BY39),0)</f>
        <v>101280</v>
      </c>
      <c r="CY38" s="7">
        <f>VLOOKUP("*Крым*",[1]итого!$1:$1048576,COLUMN(BZ39),0)</f>
        <v>102154</v>
      </c>
      <c r="CZ38" s="7">
        <f>VLOOKUP("*Крым*",[1]итого!$1:$1048576,COLUMN(CA39),0)</f>
        <v>102931</v>
      </c>
      <c r="DA38" s="7">
        <f>VLOOKUP("*Крым*",[1]итого!$1:$1048576,COLUMN(CB39),0)</f>
        <v>103836</v>
      </c>
      <c r="DB38" s="7">
        <f>VLOOKUP("*Крым*",[1]итого!$1:$1048576,COLUMN(CC39),0)</f>
        <v>105425</v>
      </c>
      <c r="DC38" s="7">
        <f>VLOOKUP("*Крым*",[1]итого!$1:$1048576,COLUMN(CD39),0)</f>
        <v>106825</v>
      </c>
      <c r="DD38" s="7">
        <f>VLOOKUP("*Крым*",[1]итого!$1:$1048576,COLUMN(CE39),0)</f>
        <v>108940</v>
      </c>
      <c r="DE38" s="7">
        <f>VLOOKUP("*Крым*",[1]итого!$1:$1048576,COLUMN(CF39),0)</f>
        <v>111365</v>
      </c>
      <c r="DF38" s="7">
        <f>VLOOKUP("*Крым*",[1]итого!$1:$1048576,COLUMN(CG39),0)</f>
        <v>115953</v>
      </c>
    </row>
    <row r="39" spans="1:110" x14ac:dyDescent="0.25">
      <c r="A39" s="8" t="s">
        <v>35</v>
      </c>
      <c r="B39" s="7">
        <v>115707.052</v>
      </c>
      <c r="C39" s="7">
        <v>117300.395</v>
      </c>
      <c r="D39" s="7">
        <v>119046.65399999999</v>
      </c>
      <c r="E39" s="7">
        <v>120468.314</v>
      </c>
      <c r="F39" s="7">
        <v>122336.34699999999</v>
      </c>
      <c r="G39" s="7">
        <v>124279.186</v>
      </c>
      <c r="H39" s="7">
        <v>126866.461</v>
      </c>
      <c r="I39" s="7">
        <v>129479.163</v>
      </c>
      <c r="J39" s="7">
        <v>131950.524</v>
      </c>
      <c r="K39" s="7">
        <v>135493.60200000001</v>
      </c>
      <c r="L39" s="7">
        <v>139572.15299999999</v>
      </c>
      <c r="M39" s="7">
        <v>140881.49299999999</v>
      </c>
      <c r="N39" s="7">
        <v>143482.12400000001</v>
      </c>
      <c r="O39" s="7">
        <v>147158.71100000001</v>
      </c>
      <c r="P39" s="7">
        <v>150716.28</v>
      </c>
      <c r="Q39" s="7">
        <v>153875.516</v>
      </c>
      <c r="R39" s="7">
        <v>157697.989</v>
      </c>
      <c r="S39" s="7">
        <v>160972.31599999999</v>
      </c>
      <c r="T39" s="7">
        <v>164804.07800000001</v>
      </c>
      <c r="U39" s="7">
        <v>169103.5</v>
      </c>
      <c r="V39" s="7">
        <v>172269.78400000001</v>
      </c>
      <c r="W39" s="7">
        <v>176619.56</v>
      </c>
      <c r="X39" s="7">
        <v>179704.978</v>
      </c>
      <c r="Y39" s="7">
        <v>183856.29968081001</v>
      </c>
      <c r="Z39" s="7">
        <v>186998.95390323002</v>
      </c>
      <c r="AA39" s="7">
        <f>VLOOKUP("*Краснодарский*",[1]итого!$1:$1048576,COLUMN(B40),0)</f>
        <v>183856</v>
      </c>
      <c r="AB39" s="7">
        <f>VLOOKUP("*Краснодарский*",[1]итого!$1:$1048576,COLUMN(C40),0)</f>
        <v>186999</v>
      </c>
      <c r="AC39" s="7">
        <f>VLOOKUP("*Краснодарский*",[1]итого!$1:$1048576,COLUMN(D40),0)</f>
        <v>190173</v>
      </c>
      <c r="AD39" s="7">
        <f>VLOOKUP("*Краснодарский*",[1]итого!$1:$1048576,COLUMN(E40),0)</f>
        <v>193314</v>
      </c>
      <c r="AE39" s="7">
        <f>VLOOKUP("*Краснодарский*",[1]итого!$1:$1048576,COLUMN(F40),0)</f>
        <v>195894</v>
      </c>
      <c r="AF39" s="7">
        <f>VLOOKUP("*Краснодарский*",[1]итого!$1:$1048576,COLUMN(G40),0)</f>
        <v>198479</v>
      </c>
      <c r="AG39" s="7">
        <f>VLOOKUP("*Краснодарский*",[1]итого!$1:$1048576,COLUMN(H40),0)</f>
        <v>199001</v>
      </c>
      <c r="AH39" s="7">
        <f>VLOOKUP("*Краснодарский*",[1]итого!$1:$1048576,COLUMN(I40),0)</f>
        <v>202304</v>
      </c>
      <c r="AI39" s="7">
        <f>VLOOKUP("*Краснодарский*",[1]итого!$1:$1048576,COLUMN(J40),0)</f>
        <v>205861</v>
      </c>
      <c r="AJ39" s="7">
        <f>VLOOKUP("*Краснодарский*",[1]итого!$1:$1048576,COLUMN(K40),0)</f>
        <v>208422</v>
      </c>
      <c r="AK39" s="7">
        <f>VLOOKUP("*Краснодарский*",[1]итого!$1:$1048576,COLUMN(L40),0)</f>
        <v>213101</v>
      </c>
      <c r="AL39" s="7">
        <f>VLOOKUP("*Краснодарский*",[1]итого!$1:$1048576,COLUMN(M40),0)</f>
        <v>217947</v>
      </c>
      <c r="AM39" s="7">
        <f>VLOOKUP("*Краснодарский*",[1]итого!$1:$1048576,COLUMN(N40),0)</f>
        <v>219591</v>
      </c>
      <c r="AN39" s="7">
        <f>VLOOKUP("*Краснодарский*",[1]итого!$1:$1048576,COLUMN(O40),0)</f>
        <v>223327</v>
      </c>
      <c r="AO39" s="7">
        <f>VLOOKUP("*Краснодарский*",[1]итого!$1:$1048576,COLUMN(P40),0)</f>
        <v>227053</v>
      </c>
      <c r="AP39" s="7">
        <f>VLOOKUP("*Краснодарский*",[1]итого!$1:$1048576,COLUMN(Q40),0)</f>
        <v>228858</v>
      </c>
      <c r="AQ39" s="7">
        <f>VLOOKUP("*Краснодарский*",[1]итого!$1:$1048576,COLUMN(R40),0)</f>
        <v>232604</v>
      </c>
      <c r="AR39" s="7">
        <f>VLOOKUP("*Краснодарский*",[1]итого!$1:$1048576,COLUMN(S40),0)</f>
        <v>237069</v>
      </c>
      <c r="AS39" s="7">
        <f>VLOOKUP("*Краснодарский*",[1]итого!$1:$1048576,COLUMN(T40),0)</f>
        <v>242456</v>
      </c>
      <c r="AT39" s="7">
        <f>VLOOKUP("*Краснодарский*",[1]итого!$1:$1048576,COLUMN(U40),0)</f>
        <v>247778</v>
      </c>
      <c r="AU39" s="7">
        <f>VLOOKUP("*Краснодарский*",[1]итого!$1:$1048576,COLUMN(V40),0)</f>
        <v>255846</v>
      </c>
      <c r="AV39" s="7">
        <f>VLOOKUP("*Краснодарский*",[1]итого!$1:$1048576,COLUMN(W40),0)</f>
        <v>264793</v>
      </c>
      <c r="AW39" s="7">
        <f>VLOOKUP("*Краснодарский*",[1]итого!$1:$1048576,COLUMN(X40),0)</f>
        <v>268523</v>
      </c>
      <c r="AX39" s="7">
        <f>VLOOKUP("*Краснодарский*",[1]итого!$1:$1048576,COLUMN(Y40),0)</f>
        <v>274290</v>
      </c>
      <c r="AY39" s="7">
        <f>VLOOKUP("*Краснодарский*",[1]итого!$1:$1048576,COLUMN(Z40),0)</f>
        <v>278132</v>
      </c>
      <c r="AZ39" s="7">
        <f>VLOOKUP("*Краснодарский*",[1]итого!$1:$1048576,COLUMN(AA40),0)</f>
        <v>284400</v>
      </c>
      <c r="BA39" s="7">
        <f>VLOOKUP("*Краснодарский*",[1]итого!$1:$1048576,COLUMN(AB40),0)</f>
        <v>292699</v>
      </c>
      <c r="BB39" s="7">
        <f>VLOOKUP("*Краснодарский*",[1]итого!$1:$1048576,COLUMN(AC40),0)</f>
        <v>302478</v>
      </c>
      <c r="BC39" s="7">
        <f>VLOOKUP("*Краснодарский*",[1]итого!$1:$1048576,COLUMN(AD40),0)</f>
        <v>310695</v>
      </c>
      <c r="BD39" s="7">
        <f>VLOOKUP("*Краснодарский*",[1]итого!$1:$1048576,COLUMN(AE40),0)</f>
        <v>320686</v>
      </c>
      <c r="BE39" s="7">
        <f>VLOOKUP("*Краснодарский*",[1]итого!$1:$1048576,COLUMN(AF40),0)</f>
        <v>329195</v>
      </c>
      <c r="BF39" s="7">
        <f>VLOOKUP("*Краснодарский*",[1]итого!$1:$1048576,COLUMN(AG40),0)</f>
        <v>336816</v>
      </c>
      <c r="BG39" s="7">
        <f>VLOOKUP("*Краснодарский*",[1]итого!$1:$1048576,COLUMN(AH40),0)</f>
        <v>344695</v>
      </c>
      <c r="BH39" s="7">
        <f>VLOOKUP("*Краснодарский*",[1]итого!$1:$1048576,COLUMN(AI40),0)</f>
        <v>352909</v>
      </c>
      <c r="BI39" s="7">
        <f>VLOOKUP("*Краснодарский*",[1]итого!$1:$1048576,COLUMN(AJ40),0)</f>
        <v>355626</v>
      </c>
      <c r="BJ39" s="7">
        <f>VLOOKUP("*Краснодарский*",[1]итого!$1:$1048576,COLUMN(AK40),0)</f>
        <v>367053</v>
      </c>
      <c r="BK39" s="7">
        <f>VLOOKUP("*Краснодарский*",[1]итого!$1:$1048576,COLUMN(AL40),0)</f>
        <v>372703</v>
      </c>
      <c r="BL39" s="7">
        <f>VLOOKUP("*Краснодарский*",[1]итого!$1:$1048576,COLUMN(AM40),0)</f>
        <v>382938</v>
      </c>
      <c r="BM39" s="7">
        <f>VLOOKUP("*Краснодарский*",[1]итого!$1:$1048576,COLUMN(AN40),0)</f>
        <v>393519</v>
      </c>
      <c r="BN39" s="7">
        <f>VLOOKUP("*Краснодарский*",[1]итого!$1:$1048576,COLUMN(AO40),0)</f>
        <v>395761</v>
      </c>
      <c r="BO39" s="7">
        <f>VLOOKUP("*Краснодарский*",[1]итого!$1:$1048576,COLUMN(AP40),0)</f>
        <v>397290</v>
      </c>
      <c r="BP39" s="7">
        <f>VLOOKUP("*Краснодарский*",[1]итого!$1:$1048576,COLUMN(AQ40),0)</f>
        <v>403132</v>
      </c>
      <c r="BQ39" s="7">
        <f>VLOOKUP("*Краснодарский*",[1]итого!$1:$1048576,COLUMN(AR40),0)</f>
        <v>412783</v>
      </c>
      <c r="BR39" s="7">
        <f>VLOOKUP("*Краснодарский*",[1]итого!$1:$1048576,COLUMN(AS40),0)</f>
        <v>421615</v>
      </c>
      <c r="BS39" s="7">
        <f>VLOOKUP("*Краснодарский*",[1]итого!$1:$1048576,COLUMN(AT40),0)</f>
        <v>436503</v>
      </c>
      <c r="BT39" s="7">
        <f>VLOOKUP("*Краснодарский*",[1]итого!$1:$1048576,COLUMN(AU40),0)</f>
        <v>450248</v>
      </c>
      <c r="BU39" s="7">
        <f>VLOOKUP("*Краснодарский*",[1]итого!$1:$1048576,COLUMN(AV40),0)</f>
        <v>464576</v>
      </c>
      <c r="BV39" s="7">
        <f>VLOOKUP("*Краснодарский*",[1]итого!$1:$1048576,COLUMN(AW40),0)</f>
        <v>490840</v>
      </c>
      <c r="BW39" s="7">
        <f>VLOOKUP("*Краснодарский*",[1]итого!$1:$1048576,COLUMN(AX40),0)</f>
        <v>500813</v>
      </c>
      <c r="BX39" s="7">
        <f>VLOOKUP("*Краснодарский*",[1]итого!$1:$1048576,COLUMN(AY40),0)</f>
        <v>514941</v>
      </c>
      <c r="BY39" s="7">
        <f>VLOOKUP("*Краснодарский*",[1]итого!$1:$1048576,COLUMN(AZ40),0)</f>
        <v>534086</v>
      </c>
      <c r="BZ39" s="7">
        <f>VLOOKUP("*Краснодарский*",[1]итого!$1:$1048576,COLUMN(BA40),0)</f>
        <v>548813</v>
      </c>
      <c r="CA39" s="7">
        <f>VLOOKUP("*Краснодарский*",[1]итого!$1:$1048576,COLUMN(BB40),0)</f>
        <v>566252</v>
      </c>
      <c r="CB39" s="7">
        <f>VLOOKUP("*Краснодарский*",[1]итого!$1:$1048576,COLUMN(BC40),0)</f>
        <v>584402</v>
      </c>
      <c r="CC39" s="7">
        <f>VLOOKUP("*Краснодарский*",[1]итого!$1:$1048576,COLUMN(BD40),0)</f>
        <v>597083</v>
      </c>
      <c r="CD39" s="7">
        <f>VLOOKUP("*Краснодарский*",[1]итого!$1:$1048576,COLUMN(BE40),0)</f>
        <v>623635</v>
      </c>
      <c r="CE39" s="7">
        <f>VLOOKUP("*Краснодарский*",[1]итого!$1:$1048576,COLUMN(BF40),0)</f>
        <v>655460</v>
      </c>
      <c r="CF39" s="7">
        <f>VLOOKUP("*Краснодарский*",[1]итого!$1:$1048576,COLUMN(BG40),0)</f>
        <v>683645</v>
      </c>
      <c r="CG39" s="7">
        <f>VLOOKUP("*Краснодарский*",[1]итого!$1:$1048576,COLUMN(BH40),0)</f>
        <v>705286</v>
      </c>
      <c r="CH39" s="7">
        <f>VLOOKUP("*Краснодарский*",[1]итого!$1:$1048576,COLUMN(BI40),0)</f>
        <v>728699</v>
      </c>
      <c r="CI39" s="7">
        <f>VLOOKUP("*Краснодарский*",[1]итого!$1:$1048576,COLUMN(BJ40),0)</f>
        <v>737143</v>
      </c>
      <c r="CJ39" s="7">
        <f>VLOOKUP("*Краснодарский*",[1]итого!$1:$1048576,COLUMN(BK40),0)</f>
        <v>742911</v>
      </c>
      <c r="CK39" s="7">
        <f>VLOOKUP("*Краснодарский*",[1]итого!$1:$1048576,COLUMN(BL40),0)</f>
        <v>753258</v>
      </c>
      <c r="CL39" s="7">
        <f>VLOOKUP("*Краснодарский*",[1]итого!$1:$1048576,COLUMN(BM40),0)</f>
        <v>766775</v>
      </c>
      <c r="CM39" s="7">
        <f>VLOOKUP("*Краснодарский*",[1]итого!$1:$1048576,COLUMN(BN40),0)</f>
        <v>777471</v>
      </c>
      <c r="CN39" s="7">
        <f>VLOOKUP("*Краснодарский*",[1]итого!$1:$1048576,COLUMN(BO40),0)</f>
        <v>803216</v>
      </c>
      <c r="CO39" s="7">
        <f>VLOOKUP("*Краснодарский*",[1]итого!$1:$1048576,COLUMN(BP40),0)</f>
        <v>804082</v>
      </c>
      <c r="CP39" s="7">
        <f>VLOOKUP("*Краснодарский*",[1]итого!$1:$1048576,COLUMN(BQ40),0)</f>
        <v>807345</v>
      </c>
      <c r="CQ39" s="7">
        <f>VLOOKUP("*Краснодарский*",[1]итого!$1:$1048576,COLUMN(BR40),0)</f>
        <v>810812</v>
      </c>
      <c r="CR39" s="7">
        <f>VLOOKUP("*Краснодарский*",[1]итого!$1:$1048576,COLUMN(BS40),0)</f>
        <v>805317</v>
      </c>
      <c r="CS39" s="7">
        <f>VLOOKUP("*Краснодарский*",[1]итого!$1:$1048576,COLUMN(BT40),0)</f>
        <v>819371</v>
      </c>
      <c r="CT39" s="7">
        <f>VLOOKUP("*Краснодарский*",[1]итого!$1:$1048576,COLUMN(BU40),0)</f>
        <v>824747</v>
      </c>
      <c r="CU39" s="7">
        <f>VLOOKUP("*Краснодарский*",[1]итого!$1:$1048576,COLUMN(BV40),0)</f>
        <v>833174</v>
      </c>
      <c r="CV39" s="7">
        <f>VLOOKUP("*Краснодарский*",[1]итого!$1:$1048576,COLUMN(BW40),0)</f>
        <v>836288</v>
      </c>
      <c r="CW39" s="7">
        <f>VLOOKUP("*Краснодарский*",[1]итого!$1:$1048576,COLUMN(BX40),0)</f>
        <v>840855</v>
      </c>
      <c r="CX39" s="7">
        <f>VLOOKUP("*Краснодарский*",[1]итого!$1:$1048576,COLUMN(BY40),0)</f>
        <v>846241</v>
      </c>
      <c r="CY39" s="7">
        <f>VLOOKUP("*Краснодарский*",[1]итого!$1:$1048576,COLUMN(BZ40),0)</f>
        <v>851449</v>
      </c>
      <c r="CZ39" s="7">
        <f>VLOOKUP("*Краснодарский*",[1]итого!$1:$1048576,COLUMN(CA40),0)</f>
        <v>858282</v>
      </c>
      <c r="DA39" s="7">
        <f>VLOOKUP("*Краснодарский*",[1]итого!$1:$1048576,COLUMN(CB40),0)</f>
        <v>862112</v>
      </c>
      <c r="DB39" s="7">
        <f>VLOOKUP("*Краснодарский*",[1]итого!$1:$1048576,COLUMN(CC40),0)</f>
        <v>871614</v>
      </c>
      <c r="DC39" s="7">
        <f>VLOOKUP("*Краснодарский*",[1]итого!$1:$1048576,COLUMN(CD40),0)</f>
        <v>882338</v>
      </c>
      <c r="DD39" s="7">
        <f>VLOOKUP("*Краснодарский*",[1]итого!$1:$1048576,COLUMN(CE40),0)</f>
        <v>896422</v>
      </c>
      <c r="DE39" s="7">
        <f>VLOOKUP("*Краснодарский*",[1]итого!$1:$1048576,COLUMN(CF40),0)</f>
        <v>907944</v>
      </c>
      <c r="DF39" s="7">
        <f>VLOOKUP("*Краснодарский*",[1]итого!$1:$1048576,COLUMN(CG40),0)</f>
        <v>927843</v>
      </c>
    </row>
    <row r="40" spans="1:110" x14ac:dyDescent="0.25">
      <c r="A40" s="8" t="s">
        <v>36</v>
      </c>
      <c r="B40" s="7">
        <v>23932.993999999999</v>
      </c>
      <c r="C40" s="7">
        <v>24123.231</v>
      </c>
      <c r="D40" s="7">
        <v>24397.562999999998</v>
      </c>
      <c r="E40" s="7">
        <v>24440.957999999999</v>
      </c>
      <c r="F40" s="7">
        <v>24764.825000000001</v>
      </c>
      <c r="G40" s="7">
        <v>25068.291000000001</v>
      </c>
      <c r="H40" s="7">
        <v>25443.235000000001</v>
      </c>
      <c r="I40" s="7">
        <v>26041.934000000001</v>
      </c>
      <c r="J40" s="7">
        <v>26299.981</v>
      </c>
      <c r="K40" s="7">
        <v>26851.736000000001</v>
      </c>
      <c r="L40" s="7">
        <v>27393.724999999999</v>
      </c>
      <c r="M40" s="7">
        <v>27534.934000000001</v>
      </c>
      <c r="N40" s="7">
        <v>27887.87</v>
      </c>
      <c r="O40" s="7">
        <v>28444.505000000001</v>
      </c>
      <c r="P40" s="7">
        <v>29109.315999999999</v>
      </c>
      <c r="Q40" s="7">
        <v>29523.738000000001</v>
      </c>
      <c r="R40" s="7">
        <v>30080.184000000001</v>
      </c>
      <c r="S40" s="7">
        <v>30708.012999999999</v>
      </c>
      <c r="T40" s="7">
        <v>31298.066999999999</v>
      </c>
      <c r="U40" s="7">
        <v>31999.041000000001</v>
      </c>
      <c r="V40" s="7">
        <v>32451.146000000001</v>
      </c>
      <c r="W40" s="7">
        <v>33133.883999999998</v>
      </c>
      <c r="X40" s="7">
        <v>32893.203999999998</v>
      </c>
      <c r="Y40" s="7">
        <v>33473.403183579998</v>
      </c>
      <c r="Z40" s="7">
        <v>33934.008487129999</v>
      </c>
      <c r="AA40" s="7">
        <f>VLOOKUP("*Астраханская*",[1]итого!$1:$1048576,COLUMN(B41),0)</f>
        <v>33473</v>
      </c>
      <c r="AB40" s="7">
        <f>VLOOKUP("*Астраханская*",[1]итого!$1:$1048576,COLUMN(C41),0)</f>
        <v>33934</v>
      </c>
      <c r="AC40" s="7">
        <f>VLOOKUP("*Астраханская*",[1]итого!$1:$1048576,COLUMN(D41),0)</f>
        <v>34546</v>
      </c>
      <c r="AD40" s="7">
        <f>VLOOKUP("*Астраханская*",[1]итого!$1:$1048576,COLUMN(E41),0)</f>
        <v>34912</v>
      </c>
      <c r="AE40" s="7">
        <f>VLOOKUP("*Астраханская*",[1]итого!$1:$1048576,COLUMN(F41),0)</f>
        <v>35202</v>
      </c>
      <c r="AF40" s="7">
        <f>VLOOKUP("*Астраханская*",[1]итого!$1:$1048576,COLUMN(G41),0)</f>
        <v>35732</v>
      </c>
      <c r="AG40" s="7">
        <f>VLOOKUP("*Астраханская*",[1]итого!$1:$1048576,COLUMN(H41),0)</f>
        <v>36245</v>
      </c>
      <c r="AH40" s="7">
        <f>VLOOKUP("*Астраханская*",[1]итого!$1:$1048576,COLUMN(I41),0)</f>
        <v>36631</v>
      </c>
      <c r="AI40" s="7">
        <f>VLOOKUP("*Астраханская*",[1]итого!$1:$1048576,COLUMN(J41),0)</f>
        <v>37303</v>
      </c>
      <c r="AJ40" s="7">
        <f>VLOOKUP("*Астраханская*",[1]итого!$1:$1048576,COLUMN(K41),0)</f>
        <v>37480</v>
      </c>
      <c r="AK40" s="7">
        <f>VLOOKUP("*Астраханская*",[1]итого!$1:$1048576,COLUMN(L41),0)</f>
        <v>38086</v>
      </c>
      <c r="AL40" s="7">
        <f>VLOOKUP("*Астраханская*",[1]итого!$1:$1048576,COLUMN(M41),0)</f>
        <v>38587</v>
      </c>
      <c r="AM40" s="7">
        <f>VLOOKUP("*Астраханская*",[1]итого!$1:$1048576,COLUMN(N41),0)</f>
        <v>38729</v>
      </c>
      <c r="AN40" s="7">
        <f>VLOOKUP("*Астраханская*",[1]итого!$1:$1048576,COLUMN(O41),0)</f>
        <v>39210</v>
      </c>
      <c r="AO40" s="7">
        <f>VLOOKUP("*Астраханская*",[1]итого!$1:$1048576,COLUMN(P41),0)</f>
        <v>39762</v>
      </c>
      <c r="AP40" s="7">
        <f>VLOOKUP("*Астраханская*",[1]итого!$1:$1048576,COLUMN(Q41),0)</f>
        <v>40035</v>
      </c>
      <c r="AQ40" s="7">
        <f>VLOOKUP("*Астраханская*",[1]итого!$1:$1048576,COLUMN(R41),0)</f>
        <v>40314</v>
      </c>
      <c r="AR40" s="7">
        <f>VLOOKUP("*Астраханская*",[1]итого!$1:$1048576,COLUMN(S41),0)</f>
        <v>40967</v>
      </c>
      <c r="AS40" s="7">
        <f>VLOOKUP("*Астраханская*",[1]итого!$1:$1048576,COLUMN(T41),0)</f>
        <v>41707</v>
      </c>
      <c r="AT40" s="7">
        <f>VLOOKUP("*Астраханская*",[1]итого!$1:$1048576,COLUMN(U41),0)</f>
        <v>42337</v>
      </c>
      <c r="AU40" s="7">
        <f>VLOOKUP("*Астраханская*",[1]итого!$1:$1048576,COLUMN(V41),0)</f>
        <v>43402</v>
      </c>
      <c r="AV40" s="7">
        <f>VLOOKUP("*Астраханская*",[1]итого!$1:$1048576,COLUMN(W41),0)</f>
        <v>44724</v>
      </c>
      <c r="AW40" s="7">
        <f>VLOOKUP("*Астраханская*",[1]итого!$1:$1048576,COLUMN(X41),0)</f>
        <v>45003</v>
      </c>
      <c r="AX40" s="7">
        <f>VLOOKUP("*Астраханская*",[1]итого!$1:$1048576,COLUMN(Y41),0)</f>
        <v>45247</v>
      </c>
      <c r="AY40" s="7">
        <f>VLOOKUP("*Астраханская*",[1]итого!$1:$1048576,COLUMN(Z41),0)</f>
        <v>45463</v>
      </c>
      <c r="AZ40" s="7">
        <f>VLOOKUP("*Астраханская*",[1]итого!$1:$1048576,COLUMN(AA41),0)</f>
        <v>46130</v>
      </c>
      <c r="BA40" s="7">
        <f>VLOOKUP("*Астраханская*",[1]итого!$1:$1048576,COLUMN(AB41),0)</f>
        <v>47212</v>
      </c>
      <c r="BB40" s="7">
        <f>VLOOKUP("*Астраханская*",[1]итого!$1:$1048576,COLUMN(AC41),0)</f>
        <v>48360</v>
      </c>
      <c r="BC40" s="7">
        <f>VLOOKUP("*Астраханская*",[1]итого!$1:$1048576,COLUMN(AD41),0)</f>
        <v>49166</v>
      </c>
      <c r="BD40" s="7">
        <f>VLOOKUP("*Астраханская*",[1]итого!$1:$1048576,COLUMN(AE41),0)</f>
        <v>50362</v>
      </c>
      <c r="BE40" s="7">
        <f>VLOOKUP("*Астраханская*",[1]итого!$1:$1048576,COLUMN(AF41),0)</f>
        <v>51397</v>
      </c>
      <c r="BF40" s="7">
        <f>VLOOKUP("*Астраханская*",[1]итого!$1:$1048576,COLUMN(AG41),0)</f>
        <v>52372</v>
      </c>
      <c r="BG40" s="7">
        <f>VLOOKUP("*Астраханская*",[1]итого!$1:$1048576,COLUMN(AH41),0)</f>
        <v>53544</v>
      </c>
      <c r="BH40" s="7">
        <f>VLOOKUP("*Астраханская*",[1]итого!$1:$1048576,COLUMN(AI41),0)</f>
        <v>53951</v>
      </c>
      <c r="BI40" s="7">
        <f>VLOOKUP("*Астраханская*",[1]итого!$1:$1048576,COLUMN(AJ41),0)</f>
        <v>53760</v>
      </c>
      <c r="BJ40" s="7">
        <f>VLOOKUP("*Астраханская*",[1]итого!$1:$1048576,COLUMN(AK41),0)</f>
        <v>55537</v>
      </c>
      <c r="BK40" s="7">
        <f>VLOOKUP("*Астраханская*",[1]итого!$1:$1048576,COLUMN(AL41),0)</f>
        <v>56184</v>
      </c>
      <c r="BL40" s="7">
        <f>VLOOKUP("*Астраханская*",[1]итого!$1:$1048576,COLUMN(AM41),0)</f>
        <v>57409</v>
      </c>
      <c r="BM40" s="7">
        <f>VLOOKUP("*Астраханская*",[1]итого!$1:$1048576,COLUMN(AN41),0)</f>
        <v>58933</v>
      </c>
      <c r="BN40" s="7">
        <f>VLOOKUP("*Астраханская*",[1]итого!$1:$1048576,COLUMN(AO41),0)</f>
        <v>58795</v>
      </c>
      <c r="BO40" s="7">
        <f>VLOOKUP("*Астраханская*",[1]итого!$1:$1048576,COLUMN(AP41),0)</f>
        <v>58562</v>
      </c>
      <c r="BP40" s="7">
        <f>VLOOKUP("*Астраханская*",[1]итого!$1:$1048576,COLUMN(AQ41),0)</f>
        <v>58760</v>
      </c>
      <c r="BQ40" s="7">
        <f>VLOOKUP("*Астраханская*",[1]итого!$1:$1048576,COLUMN(AR41),0)</f>
        <v>59773</v>
      </c>
      <c r="BR40" s="7">
        <f>VLOOKUP("*Астраханская*",[1]итого!$1:$1048576,COLUMN(AS41),0)</f>
        <v>60337</v>
      </c>
      <c r="BS40" s="7">
        <f>VLOOKUP("*Астраханская*",[1]итого!$1:$1048576,COLUMN(AT41),0)</f>
        <v>62517</v>
      </c>
      <c r="BT40" s="7">
        <f>VLOOKUP("*Астраханская*",[1]итого!$1:$1048576,COLUMN(AU41),0)</f>
        <v>64238</v>
      </c>
      <c r="BU40" s="7">
        <f>VLOOKUP("*Астраханская*",[1]итого!$1:$1048576,COLUMN(AV41),0)</f>
        <v>65357</v>
      </c>
      <c r="BV40" s="7">
        <f>VLOOKUP("*Астраханская*",[1]итого!$1:$1048576,COLUMN(AW41),0)</f>
        <v>67170</v>
      </c>
      <c r="BW40" s="7">
        <f>VLOOKUP("*Астраханская*",[1]итого!$1:$1048576,COLUMN(AX41),0)</f>
        <v>67672</v>
      </c>
      <c r="BX40" s="7">
        <f>VLOOKUP("*Астраханская*",[1]итого!$1:$1048576,COLUMN(AY41),0)</f>
        <v>68937</v>
      </c>
      <c r="BY40" s="7">
        <f>VLOOKUP("*Астраханская*",[1]итого!$1:$1048576,COLUMN(AZ41),0)</f>
        <v>70995</v>
      </c>
      <c r="BZ40" s="7">
        <f>VLOOKUP("*Астраханская*",[1]итого!$1:$1048576,COLUMN(BA41),0)</f>
        <v>73260</v>
      </c>
      <c r="CA40" s="7">
        <f>VLOOKUP("*Астраханская*",[1]итого!$1:$1048576,COLUMN(BB41),0)</f>
        <v>75391</v>
      </c>
      <c r="CB40" s="7">
        <f>VLOOKUP("*Астраханская*",[1]итого!$1:$1048576,COLUMN(BC41),0)</f>
        <v>78068</v>
      </c>
      <c r="CC40" s="7">
        <f>VLOOKUP("*Астраханская*",[1]итого!$1:$1048576,COLUMN(BD41),0)</f>
        <v>79607</v>
      </c>
      <c r="CD40" s="7">
        <f>VLOOKUP("*Астраханская*",[1]итого!$1:$1048576,COLUMN(BE41),0)</f>
        <v>83692</v>
      </c>
      <c r="CE40" s="7">
        <f>VLOOKUP("*Астраханская*",[1]итого!$1:$1048576,COLUMN(BF41),0)</f>
        <v>88008</v>
      </c>
      <c r="CF40" s="7">
        <f>VLOOKUP("*Астраханская*",[1]итого!$1:$1048576,COLUMN(BG41),0)</f>
        <v>91553</v>
      </c>
      <c r="CG40" s="7">
        <f>VLOOKUP("*Астраханская*",[1]итого!$1:$1048576,COLUMN(BH41),0)</f>
        <v>94084</v>
      </c>
      <c r="CH40" s="7">
        <f>VLOOKUP("*Астраханская*",[1]итого!$1:$1048576,COLUMN(BI41),0)</f>
        <v>96667</v>
      </c>
      <c r="CI40" s="7">
        <f>VLOOKUP("*Астраханская*",[1]итого!$1:$1048576,COLUMN(BJ41),0)</f>
        <v>97704</v>
      </c>
      <c r="CJ40" s="7">
        <f>VLOOKUP("*Астраханская*",[1]итого!$1:$1048576,COLUMN(BK41),0)</f>
        <v>98370</v>
      </c>
      <c r="CK40" s="7">
        <f>VLOOKUP("*Астраханская*",[1]итого!$1:$1048576,COLUMN(BL41),0)</f>
        <v>99969</v>
      </c>
      <c r="CL40" s="7">
        <f>VLOOKUP("*Астраханская*",[1]итого!$1:$1048576,COLUMN(BM41),0)</f>
        <v>101606</v>
      </c>
      <c r="CM40" s="7">
        <f>VLOOKUP("*Астраханская*",[1]итого!$1:$1048576,COLUMN(BN41),0)</f>
        <v>103148</v>
      </c>
      <c r="CN40" s="7">
        <f>VLOOKUP("*Астраханская*",[1]итого!$1:$1048576,COLUMN(BO41),0)</f>
        <v>108081</v>
      </c>
      <c r="CO40" s="7">
        <f>VLOOKUP("*Астраханская*",[1]итого!$1:$1048576,COLUMN(BP41),0)</f>
        <v>108213</v>
      </c>
      <c r="CP40" s="7">
        <f>VLOOKUP("*Астраханская*",[1]итого!$1:$1048576,COLUMN(BQ41),0)</f>
        <v>109675</v>
      </c>
      <c r="CQ40" s="7">
        <f>VLOOKUP("*Астраханская*",[1]итого!$1:$1048576,COLUMN(BR41),0)</f>
        <v>109880</v>
      </c>
      <c r="CR40" s="7">
        <f>VLOOKUP("*Астраханская*",[1]итого!$1:$1048576,COLUMN(BS41),0)</f>
        <v>110547</v>
      </c>
      <c r="CS40" s="7">
        <f>VLOOKUP("*Астраханская*",[1]итого!$1:$1048576,COLUMN(BT41),0)</f>
        <v>110442</v>
      </c>
      <c r="CT40" s="7">
        <f>VLOOKUP("*Астраханская*",[1]итого!$1:$1048576,COLUMN(BU41),0)</f>
        <v>111754</v>
      </c>
      <c r="CU40" s="7">
        <f>VLOOKUP("*Астраханская*",[1]итого!$1:$1048576,COLUMN(BV41),0)</f>
        <v>109129</v>
      </c>
      <c r="CV40" s="7">
        <f>VLOOKUP("*Астраханская*",[1]итого!$1:$1048576,COLUMN(BW41),0)</f>
        <v>109646</v>
      </c>
      <c r="CW40" s="7">
        <f>VLOOKUP("*Астраханская*",[1]итого!$1:$1048576,COLUMN(BX41),0)</f>
        <v>110486</v>
      </c>
      <c r="CX40" s="7">
        <f>VLOOKUP("*Астраханская*",[1]итого!$1:$1048576,COLUMN(BY41),0)</f>
        <v>111450</v>
      </c>
      <c r="CY40" s="7">
        <f>VLOOKUP("*Астраханская*",[1]итого!$1:$1048576,COLUMN(BZ41),0)</f>
        <v>113195</v>
      </c>
      <c r="CZ40" s="7">
        <f>VLOOKUP("*Астраханская*",[1]итого!$1:$1048576,COLUMN(CA41),0)</f>
        <v>114268</v>
      </c>
      <c r="DA40" s="7">
        <f>VLOOKUP("*Астраханская*",[1]итого!$1:$1048576,COLUMN(CB41),0)</f>
        <v>113795</v>
      </c>
      <c r="DB40" s="7">
        <f>VLOOKUP("*Астраханская*",[1]итого!$1:$1048576,COLUMN(CC41),0)</f>
        <v>115944</v>
      </c>
      <c r="DC40" s="7">
        <f>VLOOKUP("*Астраханская*",[1]итого!$1:$1048576,COLUMN(CD41),0)</f>
        <v>117793</v>
      </c>
      <c r="DD40" s="7">
        <f>VLOOKUP("*Астраханская*",[1]итого!$1:$1048576,COLUMN(CE41),0)</f>
        <v>120663</v>
      </c>
      <c r="DE40" s="7">
        <f>VLOOKUP("*Астраханская*",[1]итого!$1:$1048576,COLUMN(CF41),0)</f>
        <v>122985</v>
      </c>
      <c r="DF40" s="7">
        <f>VLOOKUP("*Астраханская*",[1]итого!$1:$1048576,COLUMN(CG41),0)</f>
        <v>126379</v>
      </c>
    </row>
    <row r="41" spans="1:110" x14ac:dyDescent="0.25">
      <c r="A41" s="8" t="s">
        <v>37</v>
      </c>
      <c r="B41" s="7">
        <v>52829.101000000002</v>
      </c>
      <c r="C41" s="7">
        <v>53425.182000000001</v>
      </c>
      <c r="D41" s="7">
        <v>54205.701999999997</v>
      </c>
      <c r="E41" s="7">
        <v>54319.161999999997</v>
      </c>
      <c r="F41" s="7">
        <v>55129.546999999999</v>
      </c>
      <c r="G41" s="7">
        <v>55887.103999999999</v>
      </c>
      <c r="H41" s="7">
        <v>56844.781000000003</v>
      </c>
      <c r="I41" s="7">
        <v>57816.565999999999</v>
      </c>
      <c r="J41" s="7">
        <v>58582.77</v>
      </c>
      <c r="K41" s="7">
        <v>60144.724999999999</v>
      </c>
      <c r="L41" s="7">
        <v>61988.625</v>
      </c>
      <c r="M41" s="7">
        <v>62459.224000000002</v>
      </c>
      <c r="N41" s="7">
        <v>63473.525999999998</v>
      </c>
      <c r="O41" s="7">
        <v>64945.737000000001</v>
      </c>
      <c r="P41" s="7">
        <v>66393.687000000005</v>
      </c>
      <c r="Q41" s="7">
        <v>67699.62</v>
      </c>
      <c r="R41" s="7">
        <v>69148.495999999999</v>
      </c>
      <c r="S41" s="7">
        <v>70255.432000000001</v>
      </c>
      <c r="T41" s="7">
        <v>71468.990000000005</v>
      </c>
      <c r="U41" s="7">
        <v>72888.123999999996</v>
      </c>
      <c r="V41" s="7">
        <v>73643.45</v>
      </c>
      <c r="W41" s="7">
        <v>75624.103000000003</v>
      </c>
      <c r="X41" s="7">
        <v>76341.119999999995</v>
      </c>
      <c r="Y41" s="7">
        <v>78130.689074469992</v>
      </c>
      <c r="Z41" s="7">
        <v>79413.115386439997</v>
      </c>
      <c r="AA41" s="7">
        <f>VLOOKUP("*Волгоградская*",[1]итого!$1:$1048576,COLUMN(B42),0)</f>
        <v>78131</v>
      </c>
      <c r="AB41" s="7">
        <f>VLOOKUP("*Волгоградская*",[1]итого!$1:$1048576,COLUMN(C42),0)</f>
        <v>79413</v>
      </c>
      <c r="AC41" s="7">
        <f>VLOOKUP("*Волгоградская*",[1]итого!$1:$1048576,COLUMN(D42),0)</f>
        <v>81094</v>
      </c>
      <c r="AD41" s="7">
        <f>VLOOKUP("*Волгоградская*",[1]итого!$1:$1048576,COLUMN(E42),0)</f>
        <v>82285</v>
      </c>
      <c r="AE41" s="7">
        <f>VLOOKUP("*Волгоградская*",[1]итого!$1:$1048576,COLUMN(F42),0)</f>
        <v>83202</v>
      </c>
      <c r="AF41" s="7">
        <f>VLOOKUP("*Волгоградская*",[1]итого!$1:$1048576,COLUMN(G42),0)</f>
        <v>83982</v>
      </c>
      <c r="AG41" s="7">
        <f>VLOOKUP("*Волгоградская*",[1]итого!$1:$1048576,COLUMN(H42),0)</f>
        <v>84570</v>
      </c>
      <c r="AH41" s="7">
        <f>VLOOKUP("*Волгоградская*",[1]итого!$1:$1048576,COLUMN(I42),0)</f>
        <v>85536</v>
      </c>
      <c r="AI41" s="7">
        <f>VLOOKUP("*Волгоградская*",[1]итого!$1:$1048576,COLUMN(J42),0)</f>
        <v>86757</v>
      </c>
      <c r="AJ41" s="7">
        <f>VLOOKUP("*Волгоградская*",[1]итого!$1:$1048576,COLUMN(K42),0)</f>
        <v>86562</v>
      </c>
      <c r="AK41" s="7">
        <f>VLOOKUP("*Волгоградская*",[1]итого!$1:$1048576,COLUMN(L42),0)</f>
        <v>88017</v>
      </c>
      <c r="AL41" s="7">
        <f>VLOOKUP("*Волгоградская*",[1]итого!$1:$1048576,COLUMN(M42),0)</f>
        <v>88981</v>
      </c>
      <c r="AM41" s="7">
        <f>VLOOKUP("*Волгоградская*",[1]итого!$1:$1048576,COLUMN(N42),0)</f>
        <v>89692</v>
      </c>
      <c r="AN41" s="7">
        <f>VLOOKUP("*Волгоградская*",[1]итого!$1:$1048576,COLUMN(O42),0)</f>
        <v>90495</v>
      </c>
      <c r="AO41" s="7">
        <f>VLOOKUP("*Волгоградская*",[1]итого!$1:$1048576,COLUMN(P42),0)</f>
        <v>91899</v>
      </c>
      <c r="AP41" s="7">
        <f>VLOOKUP("*Волгоградская*",[1]итого!$1:$1048576,COLUMN(Q42),0)</f>
        <v>92537</v>
      </c>
      <c r="AQ41" s="7">
        <f>VLOOKUP("*Волгоградская*",[1]итого!$1:$1048576,COLUMN(R42),0)</f>
        <v>93504</v>
      </c>
      <c r="AR41" s="7">
        <f>VLOOKUP("*Волгоградская*",[1]итого!$1:$1048576,COLUMN(S42),0)</f>
        <v>94950</v>
      </c>
      <c r="AS41" s="7">
        <f>VLOOKUP("*Волгоградская*",[1]итого!$1:$1048576,COLUMN(T42),0)</f>
        <v>96810</v>
      </c>
      <c r="AT41" s="7">
        <f>VLOOKUP("*Волгоградская*",[1]итого!$1:$1048576,COLUMN(U42),0)</f>
        <v>99122</v>
      </c>
      <c r="AU41" s="7">
        <f>VLOOKUP("*Волгоградская*",[1]итого!$1:$1048576,COLUMN(V42),0)</f>
        <v>101822</v>
      </c>
      <c r="AV41" s="7">
        <f>VLOOKUP("*Волгоградская*",[1]итого!$1:$1048576,COLUMN(W42),0)</f>
        <v>104632</v>
      </c>
      <c r="AW41" s="7">
        <f>VLOOKUP("*Волгоградская*",[1]итого!$1:$1048576,COLUMN(X42),0)</f>
        <v>104359</v>
      </c>
      <c r="AX41" s="7">
        <f>VLOOKUP("*Волгоградская*",[1]итого!$1:$1048576,COLUMN(Y42),0)</f>
        <v>105584</v>
      </c>
      <c r="AY41" s="7">
        <f>VLOOKUP("*Волгоградская*",[1]итого!$1:$1048576,COLUMN(Z42),0)</f>
        <v>105981</v>
      </c>
      <c r="AZ41" s="7">
        <f>VLOOKUP("*Волгоградская*",[1]итого!$1:$1048576,COLUMN(AA42),0)</f>
        <v>107692</v>
      </c>
      <c r="BA41" s="7">
        <f>VLOOKUP("*Волгоградская*",[1]итого!$1:$1048576,COLUMN(AB42),0)</f>
        <v>109876</v>
      </c>
      <c r="BB41" s="7">
        <f>VLOOKUP("*Волгоградская*",[1]итого!$1:$1048576,COLUMN(AC42),0)</f>
        <v>112502</v>
      </c>
      <c r="BC41" s="7">
        <f>VLOOKUP("*Волгоградская*",[1]итого!$1:$1048576,COLUMN(AD42),0)</f>
        <v>114392</v>
      </c>
      <c r="BD41" s="7">
        <f>VLOOKUP("*Волгоградская*",[1]итого!$1:$1048576,COLUMN(AE42),0)</f>
        <v>117226</v>
      </c>
      <c r="BE41" s="7">
        <f>VLOOKUP("*Волгоградская*",[1]итого!$1:$1048576,COLUMN(AF42),0)</f>
        <v>119506</v>
      </c>
      <c r="BF41" s="7">
        <f>VLOOKUP("*Волгоградская*",[1]итого!$1:$1048576,COLUMN(AG42),0)</f>
        <v>121650</v>
      </c>
      <c r="BG41" s="7">
        <f>VLOOKUP("*Волгоградская*",[1]итого!$1:$1048576,COLUMN(AH42),0)</f>
        <v>123912</v>
      </c>
      <c r="BH41" s="7">
        <f>VLOOKUP("*Волгоградская*",[1]итого!$1:$1048576,COLUMN(AI42),0)</f>
        <v>126319</v>
      </c>
      <c r="BI41" s="7">
        <f>VLOOKUP("*Волгоградская*",[1]итого!$1:$1048576,COLUMN(AJ42),0)</f>
        <v>124536</v>
      </c>
      <c r="BJ41" s="7">
        <f>VLOOKUP("*Волгоградская*",[1]итого!$1:$1048576,COLUMN(AK42),0)</f>
        <v>128448</v>
      </c>
      <c r="BK41" s="7">
        <f>VLOOKUP("*Волгоградская*",[1]итого!$1:$1048576,COLUMN(AL42),0)</f>
        <v>129470</v>
      </c>
      <c r="BL41" s="7">
        <f>VLOOKUP("*Волгоградская*",[1]итого!$1:$1048576,COLUMN(AM42),0)</f>
        <v>131946</v>
      </c>
      <c r="BM41" s="7">
        <f>VLOOKUP("*Волгоградская*",[1]итого!$1:$1048576,COLUMN(AN42),0)</f>
        <v>134801</v>
      </c>
      <c r="BN41" s="7">
        <f>VLOOKUP("*Волгоградская*",[1]итого!$1:$1048576,COLUMN(AO42),0)</f>
        <v>134168</v>
      </c>
      <c r="BO41" s="7">
        <f>VLOOKUP("*Волгоградская*",[1]итого!$1:$1048576,COLUMN(AP42),0)</f>
        <v>133832</v>
      </c>
      <c r="BP41" s="7">
        <f>VLOOKUP("*Волгоградская*",[1]итого!$1:$1048576,COLUMN(AQ42),0)</f>
        <v>134263</v>
      </c>
      <c r="BQ41" s="7">
        <f>VLOOKUP("*Волгоградская*",[1]итого!$1:$1048576,COLUMN(AR42),0)</f>
        <v>135621</v>
      </c>
      <c r="BR41" s="7">
        <f>VLOOKUP("*Волгоградская*",[1]итого!$1:$1048576,COLUMN(AS42),0)</f>
        <v>136200</v>
      </c>
      <c r="BS41" s="7">
        <f>VLOOKUP("*Волгоградская*",[1]итого!$1:$1048576,COLUMN(AT42),0)</f>
        <v>139605</v>
      </c>
      <c r="BT41" s="7">
        <f>VLOOKUP("*Волгоградская*",[1]итого!$1:$1048576,COLUMN(AU42),0)</f>
        <v>142463</v>
      </c>
      <c r="BU41" s="7">
        <f>VLOOKUP("*Волгоградская*",[1]итого!$1:$1048576,COLUMN(AV42),0)</f>
        <v>145215</v>
      </c>
      <c r="BV41" s="7">
        <f>VLOOKUP("*Волгоградская*",[1]итого!$1:$1048576,COLUMN(AW42),0)</f>
        <v>148649</v>
      </c>
      <c r="BW41" s="7">
        <f>VLOOKUP("*Волгоградская*",[1]итого!$1:$1048576,COLUMN(AX42),0)</f>
        <v>149706</v>
      </c>
      <c r="BX41" s="7">
        <f>VLOOKUP("*Волгоградская*",[1]итого!$1:$1048576,COLUMN(AY42),0)</f>
        <v>152265</v>
      </c>
      <c r="BY41" s="7">
        <f>VLOOKUP("*Волгоградская*",[1]итого!$1:$1048576,COLUMN(AZ42),0)</f>
        <v>155275</v>
      </c>
      <c r="BZ41" s="7">
        <f>VLOOKUP("*Волгоградская*",[1]итого!$1:$1048576,COLUMN(BA42),0)</f>
        <v>158639</v>
      </c>
      <c r="CA41" s="7">
        <f>VLOOKUP("*Волгоградская*",[1]итого!$1:$1048576,COLUMN(BB42),0)</f>
        <v>162076</v>
      </c>
      <c r="CB41" s="7">
        <f>VLOOKUP("*Волгоградская*",[1]итого!$1:$1048576,COLUMN(BC42),0)</f>
        <v>166229</v>
      </c>
      <c r="CC41" s="7">
        <f>VLOOKUP("*Волгоградская*",[1]итого!$1:$1048576,COLUMN(BD42),0)</f>
        <v>168294</v>
      </c>
      <c r="CD41" s="7">
        <f>VLOOKUP("*Волгоградская*",[1]итого!$1:$1048576,COLUMN(BE42),0)</f>
        <v>175112</v>
      </c>
      <c r="CE41" s="7">
        <f>VLOOKUP("*Волгоградская*",[1]итого!$1:$1048576,COLUMN(BF42),0)</f>
        <v>182629</v>
      </c>
      <c r="CF41" s="7">
        <f>VLOOKUP("*Волгоградская*",[1]итого!$1:$1048576,COLUMN(BG42),0)</f>
        <v>187882</v>
      </c>
      <c r="CG41" s="7">
        <f>VLOOKUP("*Волгоградская*",[1]итого!$1:$1048576,COLUMN(BH42),0)</f>
        <v>190933</v>
      </c>
      <c r="CH41" s="7">
        <f>VLOOKUP("*Волгоградская*",[1]итого!$1:$1048576,COLUMN(BI42),0)</f>
        <v>193032</v>
      </c>
      <c r="CI41" s="7">
        <f>VLOOKUP("*Волгоградская*",[1]итого!$1:$1048576,COLUMN(BJ42),0)</f>
        <v>193858</v>
      </c>
      <c r="CJ41" s="7">
        <f>VLOOKUP("*Волгоградская*",[1]итого!$1:$1048576,COLUMN(BK42),0)</f>
        <v>194066</v>
      </c>
      <c r="CK41" s="7">
        <f>VLOOKUP("*Волгоградская*",[1]итого!$1:$1048576,COLUMN(BL42),0)</f>
        <v>195992</v>
      </c>
      <c r="CL41" s="7">
        <f>VLOOKUP("*Волгоградская*",[1]итого!$1:$1048576,COLUMN(BM42),0)</f>
        <v>196742</v>
      </c>
      <c r="CM41" s="7">
        <f>VLOOKUP("*Волгоградская*",[1]итого!$1:$1048576,COLUMN(BN42),0)</f>
        <v>198324</v>
      </c>
      <c r="CN41" s="7">
        <f>VLOOKUP("*Волгоградская*",[1]итого!$1:$1048576,COLUMN(BO42),0)</f>
        <v>202492</v>
      </c>
      <c r="CO41" s="7">
        <f>VLOOKUP("*Волгоградская*",[1]итого!$1:$1048576,COLUMN(BP42),0)</f>
        <v>200813</v>
      </c>
      <c r="CP41" s="7">
        <f>VLOOKUP("*Волгоградская*",[1]итого!$1:$1048576,COLUMN(BQ42),0)</f>
        <v>200987</v>
      </c>
      <c r="CQ41" s="7">
        <f>VLOOKUP("*Волгоградская*",[1]итого!$1:$1048576,COLUMN(BR42),0)</f>
        <v>199548</v>
      </c>
      <c r="CR41" s="7">
        <f>VLOOKUP("*Волгоградская*",[1]итого!$1:$1048576,COLUMN(BS42),0)</f>
        <v>200436</v>
      </c>
      <c r="CS41" s="7">
        <f>VLOOKUP("*Волгоградская*",[1]итого!$1:$1048576,COLUMN(BT42),0)</f>
        <v>197364</v>
      </c>
      <c r="CT41" s="7">
        <f>VLOOKUP("*Волгоградская*",[1]итого!$1:$1048576,COLUMN(BU42),0)</f>
        <v>197767</v>
      </c>
      <c r="CU41" s="7">
        <f>VLOOKUP("*Волгоградская*",[1]итого!$1:$1048576,COLUMN(BV42),0)</f>
        <v>192298</v>
      </c>
      <c r="CV41" s="7">
        <f>VLOOKUP("*Волгоградская*",[1]итого!$1:$1048576,COLUMN(BW42),0)</f>
        <v>192650</v>
      </c>
      <c r="CW41" s="7">
        <f>VLOOKUP("*Волгоградская*",[1]итого!$1:$1048576,COLUMN(BX42),0)</f>
        <v>193354</v>
      </c>
      <c r="CX41" s="7">
        <f>VLOOKUP("*Волгоградская*",[1]итого!$1:$1048576,COLUMN(BY42),0)</f>
        <v>194540</v>
      </c>
      <c r="CY41" s="7">
        <f>VLOOKUP("*Волгоградская*",[1]итого!$1:$1048576,COLUMN(BZ42),0)</f>
        <v>195887</v>
      </c>
      <c r="CZ41" s="7">
        <f>VLOOKUP("*Волгоградская*",[1]итого!$1:$1048576,COLUMN(CA42),0)</f>
        <v>195859</v>
      </c>
      <c r="DA41" s="7">
        <f>VLOOKUP("*Волгоградская*",[1]итого!$1:$1048576,COLUMN(CB42),0)</f>
        <v>193830</v>
      </c>
      <c r="DB41" s="7">
        <f>VLOOKUP("*Волгоградская*",[1]итого!$1:$1048576,COLUMN(CC42),0)</f>
        <v>196495</v>
      </c>
      <c r="DC41" s="7">
        <f>VLOOKUP("*Волгоградская*",[1]итого!$1:$1048576,COLUMN(CD42),0)</f>
        <v>198050</v>
      </c>
      <c r="DD41" s="7">
        <f>VLOOKUP("*Волгоградская*",[1]итого!$1:$1048576,COLUMN(CE42),0)</f>
        <v>201303</v>
      </c>
      <c r="DE41" s="7">
        <f>VLOOKUP("*Волгоградская*",[1]итого!$1:$1048576,COLUMN(CF42),0)</f>
        <v>204107</v>
      </c>
      <c r="DF41" s="7">
        <f>VLOOKUP("*Волгоградская*",[1]итого!$1:$1048576,COLUMN(CG42),0)</f>
        <v>207304</v>
      </c>
    </row>
    <row r="42" spans="1:110" x14ac:dyDescent="0.25">
      <c r="A42" s="8" t="s">
        <v>38</v>
      </c>
      <c r="B42" s="7">
        <v>95022.991999999998</v>
      </c>
      <c r="C42" s="7">
        <v>96235.625</v>
      </c>
      <c r="D42" s="7">
        <v>97787.839999999997</v>
      </c>
      <c r="E42" s="7">
        <v>98146.353000000003</v>
      </c>
      <c r="F42" s="7">
        <v>99496.149000000005</v>
      </c>
      <c r="G42" s="7">
        <v>100922.82399999999</v>
      </c>
      <c r="H42" s="7">
        <v>102930.18</v>
      </c>
      <c r="I42" s="7">
        <v>105189.163</v>
      </c>
      <c r="J42" s="7">
        <v>106703.43399999999</v>
      </c>
      <c r="K42" s="7">
        <v>109142.68799999999</v>
      </c>
      <c r="L42" s="7">
        <v>111654.515</v>
      </c>
      <c r="M42" s="7">
        <v>112505.345</v>
      </c>
      <c r="N42" s="7">
        <v>114143.11</v>
      </c>
      <c r="O42" s="7">
        <v>116871.732</v>
      </c>
      <c r="P42" s="7">
        <v>119603.967</v>
      </c>
      <c r="Q42" s="7">
        <v>121754.891</v>
      </c>
      <c r="R42" s="7">
        <v>124781.022</v>
      </c>
      <c r="S42" s="7">
        <v>127311.712</v>
      </c>
      <c r="T42" s="7">
        <v>130845.231</v>
      </c>
      <c r="U42" s="7">
        <v>133960.73800000001</v>
      </c>
      <c r="V42" s="7">
        <v>135923.79199999999</v>
      </c>
      <c r="W42" s="7">
        <v>138676.736</v>
      </c>
      <c r="X42" s="7">
        <v>140908.413</v>
      </c>
      <c r="Y42" s="7">
        <v>143796.76831158999</v>
      </c>
      <c r="Z42" s="7">
        <v>145913.67421549003</v>
      </c>
      <c r="AA42" s="7">
        <f>VLOOKUP("*Ростовская*",[1]итого!$1:$1048576,COLUMN(B43),0)</f>
        <v>143797</v>
      </c>
      <c r="AB42" s="7">
        <f>VLOOKUP("*Ростовская*",[1]итого!$1:$1048576,COLUMN(C43),0)</f>
        <v>145914</v>
      </c>
      <c r="AC42" s="7">
        <f>VLOOKUP("*Ростовская*",[1]итого!$1:$1048576,COLUMN(D43),0)</f>
        <v>148445</v>
      </c>
      <c r="AD42" s="7">
        <f>VLOOKUP("*Ростовская*",[1]итого!$1:$1048576,COLUMN(E43),0)</f>
        <v>150784</v>
      </c>
      <c r="AE42" s="7">
        <f>VLOOKUP("*Ростовская*",[1]итого!$1:$1048576,COLUMN(F43),0)</f>
        <v>152348</v>
      </c>
      <c r="AF42" s="7">
        <f>VLOOKUP("*Ростовская*",[1]итого!$1:$1048576,COLUMN(G43),0)</f>
        <v>153947</v>
      </c>
      <c r="AG42" s="7">
        <f>VLOOKUP("*Ростовская*",[1]итого!$1:$1048576,COLUMN(H43),0)</f>
        <v>154747</v>
      </c>
      <c r="AH42" s="7">
        <f>VLOOKUP("*Ростовская*",[1]итого!$1:$1048576,COLUMN(I43),0)</f>
        <v>156796</v>
      </c>
      <c r="AI42" s="7">
        <f>VLOOKUP("*Ростовская*",[1]итого!$1:$1048576,COLUMN(J43),0)</f>
        <v>159430</v>
      </c>
      <c r="AJ42" s="7">
        <f>VLOOKUP("*Ростовская*",[1]итого!$1:$1048576,COLUMN(K43),0)</f>
        <v>160737</v>
      </c>
      <c r="AK42" s="7">
        <f>VLOOKUP("*Ростовская*",[1]итого!$1:$1048576,COLUMN(L43),0)</f>
        <v>163377</v>
      </c>
      <c r="AL42" s="7">
        <f>VLOOKUP("*Ростовская*",[1]итого!$1:$1048576,COLUMN(M43),0)</f>
        <v>165887</v>
      </c>
      <c r="AM42" s="7">
        <f>VLOOKUP("*Ростовская*",[1]итого!$1:$1048576,COLUMN(N43),0)</f>
        <v>167021</v>
      </c>
      <c r="AN42" s="7">
        <f>VLOOKUP("*Ростовская*",[1]итого!$1:$1048576,COLUMN(O43),0)</f>
        <v>169381</v>
      </c>
      <c r="AO42" s="7">
        <f>VLOOKUP("*Ростовская*",[1]итого!$1:$1048576,COLUMN(P43),0)</f>
        <v>171594</v>
      </c>
      <c r="AP42" s="7">
        <f>VLOOKUP("*Ростовская*",[1]итого!$1:$1048576,COLUMN(Q43),0)</f>
        <v>172874</v>
      </c>
      <c r="AQ42" s="7">
        <f>VLOOKUP("*Ростовская*",[1]итого!$1:$1048576,COLUMN(R43),0)</f>
        <v>174742</v>
      </c>
      <c r="AR42" s="7">
        <f>VLOOKUP("*Ростовская*",[1]итого!$1:$1048576,COLUMN(S43),0)</f>
        <v>177588</v>
      </c>
      <c r="AS42" s="7">
        <f>VLOOKUP("*Ростовская*",[1]итого!$1:$1048576,COLUMN(T43),0)</f>
        <v>181827</v>
      </c>
      <c r="AT42" s="7">
        <f>VLOOKUP("*Ростовская*",[1]итого!$1:$1048576,COLUMN(U43),0)</f>
        <v>186152</v>
      </c>
      <c r="AU42" s="7">
        <f>VLOOKUP("*Ростовская*",[1]итого!$1:$1048576,COLUMN(V43),0)</f>
        <v>191384</v>
      </c>
      <c r="AV42" s="7">
        <f>VLOOKUP("*Ростовская*",[1]итого!$1:$1048576,COLUMN(W43),0)</f>
        <v>196793</v>
      </c>
      <c r="AW42" s="7">
        <f>VLOOKUP("*Ростовская*",[1]итого!$1:$1048576,COLUMN(X43),0)</f>
        <v>198061</v>
      </c>
      <c r="AX42" s="7">
        <f>VLOOKUP("*Ростовская*",[1]итого!$1:$1048576,COLUMN(Y43),0)</f>
        <v>201387</v>
      </c>
      <c r="AY42" s="7">
        <f>VLOOKUP("*Ростовская*",[1]итого!$1:$1048576,COLUMN(Z43),0)</f>
        <v>203414</v>
      </c>
      <c r="AZ42" s="7">
        <f>VLOOKUP("*Ростовская*",[1]итого!$1:$1048576,COLUMN(AA43),0)</f>
        <v>207247</v>
      </c>
      <c r="BA42" s="7">
        <f>VLOOKUP("*Ростовская*",[1]итого!$1:$1048576,COLUMN(AB43),0)</f>
        <v>212249</v>
      </c>
      <c r="BB42" s="7">
        <f>VLOOKUP("*Ростовская*",[1]итого!$1:$1048576,COLUMN(AC43),0)</f>
        <v>217563</v>
      </c>
      <c r="BC42" s="7">
        <f>VLOOKUP("*Ростовская*",[1]итого!$1:$1048576,COLUMN(AD43),0)</f>
        <v>221613</v>
      </c>
      <c r="BD42" s="7">
        <f>VLOOKUP("*Ростовская*",[1]итого!$1:$1048576,COLUMN(AE43),0)</f>
        <v>227404</v>
      </c>
      <c r="BE42" s="7">
        <f>VLOOKUP("*Ростовская*",[1]итого!$1:$1048576,COLUMN(AF43),0)</f>
        <v>232262</v>
      </c>
      <c r="BF42" s="7">
        <f>VLOOKUP("*Ростовская*",[1]итого!$1:$1048576,COLUMN(AG43),0)</f>
        <v>236224</v>
      </c>
      <c r="BG42" s="7">
        <f>VLOOKUP("*Ростовская*",[1]итого!$1:$1048576,COLUMN(AH43),0)</f>
        <v>241101</v>
      </c>
      <c r="BH42" s="7">
        <f>VLOOKUP("*Ростовская*",[1]итого!$1:$1048576,COLUMN(AI43),0)</f>
        <v>246575</v>
      </c>
      <c r="BI42" s="7">
        <f>VLOOKUP("*Ростовская*",[1]итого!$1:$1048576,COLUMN(AJ43),0)</f>
        <v>247095</v>
      </c>
      <c r="BJ42" s="7">
        <f>VLOOKUP("*Ростовская*",[1]итого!$1:$1048576,COLUMN(AK43),0)</f>
        <v>254750</v>
      </c>
      <c r="BK42" s="7">
        <f>VLOOKUP("*Ростовская*",[1]итого!$1:$1048576,COLUMN(AL43),0)</f>
        <v>258165</v>
      </c>
      <c r="BL42" s="7">
        <f>VLOOKUP("*Ростовская*",[1]итого!$1:$1048576,COLUMN(AM43),0)</f>
        <v>263424</v>
      </c>
      <c r="BM42" s="7">
        <f>VLOOKUP("*Ростовская*",[1]итого!$1:$1048576,COLUMN(AN43),0)</f>
        <v>269671</v>
      </c>
      <c r="BN42" s="7">
        <f>VLOOKUP("*Ростовская*",[1]итого!$1:$1048576,COLUMN(AO43),0)</f>
        <v>268932</v>
      </c>
      <c r="BO42" s="7">
        <f>VLOOKUP("*Ростовская*",[1]итого!$1:$1048576,COLUMN(AP43),0)</f>
        <v>268145</v>
      </c>
      <c r="BP42" s="7">
        <f>VLOOKUP("*Ростовская*",[1]итого!$1:$1048576,COLUMN(AQ43),0)</f>
        <v>269418</v>
      </c>
      <c r="BQ42" s="7">
        <f>VLOOKUP("*Ростовская*",[1]итого!$1:$1048576,COLUMN(AR43),0)</f>
        <v>273155</v>
      </c>
      <c r="BR42" s="7">
        <f>VLOOKUP("*Ростовская*",[1]итого!$1:$1048576,COLUMN(AS43),0)</f>
        <v>275241</v>
      </c>
      <c r="BS42" s="7">
        <f>VLOOKUP("*Ростовская*",[1]итого!$1:$1048576,COLUMN(AT43),0)</f>
        <v>281340</v>
      </c>
      <c r="BT42" s="7">
        <f>VLOOKUP("*Ростовская*",[1]итого!$1:$1048576,COLUMN(AU43),0)</f>
        <v>287227</v>
      </c>
      <c r="BU42" s="7">
        <f>VLOOKUP("*Ростовская*",[1]итого!$1:$1048576,COLUMN(AV43),0)</f>
        <v>293162</v>
      </c>
      <c r="BV42" s="7">
        <f>VLOOKUP("*Ростовская*",[1]итого!$1:$1048576,COLUMN(AW43),0)</f>
        <v>302209</v>
      </c>
      <c r="BW42" s="7">
        <f>VLOOKUP("*Ростовская*",[1]итого!$1:$1048576,COLUMN(AX43),0)</f>
        <v>305033</v>
      </c>
      <c r="BX42" s="7">
        <f>VLOOKUP("*Ростовская*",[1]итого!$1:$1048576,COLUMN(AY43),0)</f>
        <v>310430</v>
      </c>
      <c r="BY42" s="7">
        <f>VLOOKUP("*Ростовская*",[1]итого!$1:$1048576,COLUMN(AZ43),0)</f>
        <v>318191</v>
      </c>
      <c r="BZ42" s="7">
        <f>VLOOKUP("*Ростовская*",[1]итого!$1:$1048576,COLUMN(BA43),0)</f>
        <v>325801</v>
      </c>
      <c r="CA42" s="7">
        <f>VLOOKUP("*Ростовская*",[1]итого!$1:$1048576,COLUMN(BB43),0)</f>
        <v>334460</v>
      </c>
      <c r="CB42" s="7">
        <f>VLOOKUP("*Ростовская*",[1]итого!$1:$1048576,COLUMN(BC43),0)</f>
        <v>344662</v>
      </c>
      <c r="CC42" s="7">
        <f>VLOOKUP("*Ростовская*",[1]итого!$1:$1048576,COLUMN(BD43),0)</f>
        <v>352861</v>
      </c>
      <c r="CD42" s="7">
        <f>VLOOKUP("*Ростовская*",[1]итого!$1:$1048576,COLUMN(BE43),0)</f>
        <v>369678</v>
      </c>
      <c r="CE42" s="7">
        <f>VLOOKUP("*Ростовская*",[1]итого!$1:$1048576,COLUMN(BF43),0)</f>
        <v>388154</v>
      </c>
      <c r="CF42" s="7">
        <f>VLOOKUP("*Ростовская*",[1]итого!$1:$1048576,COLUMN(BG43),0)</f>
        <v>402995</v>
      </c>
      <c r="CG42" s="7">
        <f>VLOOKUP("*Ростовская*",[1]итого!$1:$1048576,COLUMN(BH43),0)</f>
        <v>413908</v>
      </c>
      <c r="CH42" s="7">
        <f>VLOOKUP("*Ростовская*",[1]итого!$1:$1048576,COLUMN(BI43),0)</f>
        <v>424250</v>
      </c>
      <c r="CI42" s="7">
        <f>VLOOKUP("*Ростовская*",[1]итого!$1:$1048576,COLUMN(BJ43),0)</f>
        <v>428489</v>
      </c>
      <c r="CJ42" s="7">
        <f>VLOOKUP("*Ростовская*",[1]итого!$1:$1048576,COLUMN(BK43),0)</f>
        <v>430512</v>
      </c>
      <c r="CK42" s="7">
        <f>VLOOKUP("*Ростовская*",[1]итого!$1:$1048576,COLUMN(BL43),0)</f>
        <v>436513</v>
      </c>
      <c r="CL42" s="7">
        <f>VLOOKUP("*Ростовская*",[1]итого!$1:$1048576,COLUMN(BM43),0)</f>
        <v>443017</v>
      </c>
      <c r="CM42" s="7">
        <f>VLOOKUP("*Ростовская*",[1]итого!$1:$1048576,COLUMN(BN43),0)</f>
        <v>450019</v>
      </c>
      <c r="CN42" s="7">
        <f>VLOOKUP("*Ростовская*",[1]итого!$1:$1048576,COLUMN(BO43),0)</f>
        <v>466407</v>
      </c>
      <c r="CO42" s="7">
        <f>VLOOKUP("*Ростовская*",[1]итого!$1:$1048576,COLUMN(BP43),0)</f>
        <v>466304</v>
      </c>
      <c r="CP42" s="7">
        <f>VLOOKUP("*Ростовская*",[1]итого!$1:$1048576,COLUMN(BQ43),0)</f>
        <v>469952</v>
      </c>
      <c r="CQ42" s="7">
        <f>VLOOKUP("*Ростовская*",[1]итого!$1:$1048576,COLUMN(BR43),0)</f>
        <v>473228</v>
      </c>
      <c r="CR42" s="7">
        <f>VLOOKUP("*Ростовская*",[1]итого!$1:$1048576,COLUMN(BS43),0)</f>
        <v>476423</v>
      </c>
      <c r="CS42" s="7">
        <f>VLOOKUP("*Ростовская*",[1]итого!$1:$1048576,COLUMN(BT43),0)</f>
        <v>469637</v>
      </c>
      <c r="CT42" s="7">
        <f>VLOOKUP("*Ростовская*",[1]итого!$1:$1048576,COLUMN(BU43),0)</f>
        <v>472002</v>
      </c>
      <c r="CU42" s="7">
        <f>VLOOKUP("*Ростовская*",[1]итого!$1:$1048576,COLUMN(BV43),0)</f>
        <v>450867</v>
      </c>
      <c r="CV42" s="7">
        <f>VLOOKUP("*Ростовская*",[1]итого!$1:$1048576,COLUMN(BW43),0)</f>
        <v>452029</v>
      </c>
      <c r="CW42" s="7">
        <f>VLOOKUP("*Ростовская*",[1]итого!$1:$1048576,COLUMN(BX43),0)</f>
        <v>454501</v>
      </c>
      <c r="CX42" s="7">
        <f>VLOOKUP("*Ростовская*",[1]итого!$1:$1048576,COLUMN(BY43),0)</f>
        <v>458984</v>
      </c>
      <c r="CY42" s="7">
        <f>VLOOKUP("*Ростовская*",[1]итого!$1:$1048576,COLUMN(BZ43),0)</f>
        <v>462791</v>
      </c>
      <c r="CZ42" s="7">
        <f>VLOOKUP("*Ростовская*",[1]итого!$1:$1048576,COLUMN(CA43),0)</f>
        <v>465883</v>
      </c>
      <c r="DA42" s="7">
        <f>VLOOKUP("*Ростовская*",[1]итого!$1:$1048576,COLUMN(CB43),0)</f>
        <v>464632</v>
      </c>
      <c r="DB42" s="7">
        <f>VLOOKUP("*Ростовская*",[1]итого!$1:$1048576,COLUMN(CC43),0)</f>
        <v>470874</v>
      </c>
      <c r="DC42" s="7">
        <f>VLOOKUP("*Ростовская*",[1]итого!$1:$1048576,COLUMN(CD43),0)</f>
        <v>476698</v>
      </c>
      <c r="DD42" s="7">
        <f>VLOOKUP("*Ростовская*",[1]итого!$1:$1048576,COLUMN(CE43),0)</f>
        <v>485827</v>
      </c>
      <c r="DE42" s="7">
        <f>VLOOKUP("*Ростовская*",[1]итого!$1:$1048576,COLUMN(CF43),0)</f>
        <v>494665</v>
      </c>
      <c r="DF42" s="7">
        <f>VLOOKUP("*Ростовская*",[1]итого!$1:$1048576,COLUMN(CG43),0)</f>
        <v>511786</v>
      </c>
    </row>
    <row r="43" spans="1:110" x14ac:dyDescent="0.25">
      <c r="A43" s="8" t="s">
        <v>39</v>
      </c>
      <c r="B43" s="7">
        <v>624.24199999999996</v>
      </c>
      <c r="C43" s="7">
        <v>687.24699999999996</v>
      </c>
      <c r="D43" s="7">
        <v>736.91700000000003</v>
      </c>
      <c r="E43" s="7">
        <v>787.71100000000001</v>
      </c>
      <c r="F43" s="7">
        <v>843.99300000000005</v>
      </c>
      <c r="G43" s="7">
        <v>915.02700000000004</v>
      </c>
      <c r="H43" s="7">
        <v>996.35299999999995</v>
      </c>
      <c r="I43" s="7">
        <v>1086.779</v>
      </c>
      <c r="J43" s="7">
        <v>1165.925</v>
      </c>
      <c r="K43" s="7">
        <v>1301.0820000000001</v>
      </c>
      <c r="L43" s="7">
        <v>1423.6590000000001</v>
      </c>
      <c r="M43" s="7">
        <v>1476.7929999999999</v>
      </c>
      <c r="N43" s="7">
        <v>1544.847</v>
      </c>
      <c r="O43" s="7">
        <v>1655.857</v>
      </c>
      <c r="P43" s="7">
        <v>1827.164</v>
      </c>
      <c r="Q43" s="7">
        <v>1973.3050000000001</v>
      </c>
      <c r="R43" s="7">
        <v>2130.6320000000001</v>
      </c>
      <c r="S43" s="7">
        <v>2282.8470000000002</v>
      </c>
      <c r="T43" s="7">
        <v>2429.337</v>
      </c>
      <c r="U43" s="7">
        <v>2639.77</v>
      </c>
      <c r="V43" s="7">
        <v>2823.4079999999999</v>
      </c>
      <c r="W43" s="7">
        <v>2955.4360000000001</v>
      </c>
      <c r="X43" s="7">
        <v>3218.6439999999998</v>
      </c>
      <c r="Y43" s="7">
        <v>3377.9901854599998</v>
      </c>
      <c r="Z43" s="7">
        <v>3437.3243422</v>
      </c>
      <c r="AA43" s="7">
        <f>VLOOKUP("*Севастополь*",[1]итого!$1:$1048576,COLUMN(B44),0)</f>
        <v>3378</v>
      </c>
      <c r="AB43" s="7">
        <f>VLOOKUP("*Севастополь*",[1]итого!$1:$1048576,COLUMN(C44),0)</f>
        <v>3437</v>
      </c>
      <c r="AC43" s="7">
        <f>VLOOKUP("*Севастополь*",[1]итого!$1:$1048576,COLUMN(D44),0)</f>
        <v>3562</v>
      </c>
      <c r="AD43" s="7">
        <f>VLOOKUP("*Севастополь*",[1]итого!$1:$1048576,COLUMN(E44),0)</f>
        <v>3730</v>
      </c>
      <c r="AE43" s="7">
        <f>VLOOKUP("*Севастополь*",[1]итого!$1:$1048576,COLUMN(F44),0)</f>
        <v>3884</v>
      </c>
      <c r="AF43" s="7">
        <f>VLOOKUP("*Севастополь*",[1]итого!$1:$1048576,COLUMN(G44),0)</f>
        <v>4080</v>
      </c>
      <c r="AG43" s="7">
        <f>VLOOKUP("*Севастополь*",[1]итого!$1:$1048576,COLUMN(H44),0)</f>
        <v>4250</v>
      </c>
      <c r="AH43" s="7">
        <f>VLOOKUP("*Севастополь*",[1]итого!$1:$1048576,COLUMN(I44),0)</f>
        <v>4481</v>
      </c>
      <c r="AI43" s="7">
        <f>VLOOKUP("*Севастополь*",[1]итого!$1:$1048576,COLUMN(J44),0)</f>
        <v>4652</v>
      </c>
      <c r="AJ43" s="7">
        <f>VLOOKUP("*Севастополь*",[1]итого!$1:$1048576,COLUMN(K44),0)</f>
        <v>4878</v>
      </c>
      <c r="AK43" s="7">
        <f>VLOOKUP("*Севастополь*",[1]итого!$1:$1048576,COLUMN(L44),0)</f>
        <v>5112</v>
      </c>
      <c r="AL43" s="7">
        <f>VLOOKUP("*Севастополь*",[1]итого!$1:$1048576,COLUMN(M44),0)</f>
        <v>5311</v>
      </c>
      <c r="AM43" s="7">
        <f>VLOOKUP("*Севастополь*",[1]итого!$1:$1048576,COLUMN(N44),0)</f>
        <v>5308</v>
      </c>
      <c r="AN43" s="7">
        <f>VLOOKUP("*Севастополь*",[1]итого!$1:$1048576,COLUMN(O44),0)</f>
        <v>5640</v>
      </c>
      <c r="AO43" s="7">
        <f>VLOOKUP("*Севастополь*",[1]итого!$1:$1048576,COLUMN(P44),0)</f>
        <v>5856</v>
      </c>
      <c r="AP43" s="7">
        <f>VLOOKUP("*Севастополь*",[1]итого!$1:$1048576,COLUMN(Q44),0)</f>
        <v>5947</v>
      </c>
      <c r="AQ43" s="7">
        <f>VLOOKUP("*Севастополь*",[1]итого!$1:$1048576,COLUMN(R44),0)</f>
        <v>6066</v>
      </c>
      <c r="AR43" s="7">
        <f>VLOOKUP("*Севастополь*",[1]итого!$1:$1048576,COLUMN(S44),0)</f>
        <v>6346</v>
      </c>
      <c r="AS43" s="7">
        <f>VLOOKUP("*Севастополь*",[1]итого!$1:$1048576,COLUMN(T44),0)</f>
        <v>6680</v>
      </c>
      <c r="AT43" s="7">
        <f>VLOOKUP("*Севастополь*",[1]итого!$1:$1048576,COLUMN(U44),0)</f>
        <v>7038</v>
      </c>
      <c r="AU43" s="7">
        <f>VLOOKUP("*Севастополь*",[1]итого!$1:$1048576,COLUMN(V44),0)</f>
        <v>7559</v>
      </c>
      <c r="AV43" s="7">
        <f>VLOOKUP("*Севастополь*",[1]итого!$1:$1048576,COLUMN(W44),0)</f>
        <v>8015</v>
      </c>
      <c r="AW43" s="7">
        <f>VLOOKUP("*Севастополь*",[1]итого!$1:$1048576,COLUMN(X44),0)</f>
        <v>8605</v>
      </c>
      <c r="AX43" s="7">
        <f>VLOOKUP("*Севастополь*",[1]итого!$1:$1048576,COLUMN(Y44),0)</f>
        <v>9054</v>
      </c>
      <c r="AY43" s="7">
        <f>VLOOKUP("*Севастополь*",[1]итого!$1:$1048576,COLUMN(Z44),0)</f>
        <v>9327</v>
      </c>
      <c r="AZ43" s="7">
        <f>VLOOKUP("*Севастополь*",[1]итого!$1:$1048576,COLUMN(AA44),0)</f>
        <v>9727</v>
      </c>
      <c r="BA43" s="7">
        <f>VLOOKUP("*Севастополь*",[1]итого!$1:$1048576,COLUMN(AB44),0)</f>
        <v>10209</v>
      </c>
      <c r="BB43" s="7">
        <f>VLOOKUP("*Севастополь*",[1]итого!$1:$1048576,COLUMN(AC44),0)</f>
        <v>10838</v>
      </c>
      <c r="BC43" s="7">
        <f>VLOOKUP("*Севастополь*",[1]итого!$1:$1048576,COLUMN(AD44),0)</f>
        <v>11332</v>
      </c>
      <c r="BD43" s="7">
        <f>VLOOKUP("*Севастополь*",[1]итого!$1:$1048576,COLUMN(AE44),0)</f>
        <v>11816</v>
      </c>
      <c r="BE43" s="7">
        <f>VLOOKUP("*Севастополь*",[1]итого!$1:$1048576,COLUMN(AF44),0)</f>
        <v>12271</v>
      </c>
      <c r="BF43" s="7">
        <f>VLOOKUP("*Севастополь*",[1]итого!$1:$1048576,COLUMN(AG44),0)</f>
        <v>12596</v>
      </c>
      <c r="BG43" s="7">
        <f>VLOOKUP("*Севастополь*",[1]итого!$1:$1048576,COLUMN(AH44),0)</f>
        <v>12974</v>
      </c>
      <c r="BH43" s="7">
        <f>VLOOKUP("*Севастополь*",[1]итого!$1:$1048576,COLUMN(AI44),0)</f>
        <v>13380</v>
      </c>
      <c r="BI43" s="7">
        <f>VLOOKUP("*Севастополь*",[1]итого!$1:$1048576,COLUMN(AJ44),0)</f>
        <v>13793</v>
      </c>
      <c r="BJ43" s="7">
        <f>VLOOKUP("*Севастополь*",[1]итого!$1:$1048576,COLUMN(AK44),0)</f>
        <v>14355</v>
      </c>
      <c r="BK43" s="7">
        <f>VLOOKUP("*Севастополь*",[1]итого!$1:$1048576,COLUMN(AL44),0)</f>
        <v>14585</v>
      </c>
      <c r="BL43" s="7">
        <f>VLOOKUP("*Севастополь*",[1]итого!$1:$1048576,COLUMN(AM44),0)</f>
        <v>14928</v>
      </c>
      <c r="BM43" s="7">
        <f>VLOOKUP("*Севастополь*",[1]итого!$1:$1048576,COLUMN(AN44),0)</f>
        <v>15301</v>
      </c>
      <c r="BN43" s="7">
        <f>VLOOKUP("*Севастополь*",[1]итого!$1:$1048576,COLUMN(AO44),0)</f>
        <v>15541</v>
      </c>
      <c r="BO43" s="7">
        <f>VLOOKUP("*Севастополь*",[1]итого!$1:$1048576,COLUMN(AP44),0)</f>
        <v>15587</v>
      </c>
      <c r="BP43" s="7">
        <f>VLOOKUP("*Севастополь*",[1]итого!$1:$1048576,COLUMN(AQ44),0)</f>
        <v>15679</v>
      </c>
      <c r="BQ43" s="7">
        <f>VLOOKUP("*Севастополь*",[1]итого!$1:$1048576,COLUMN(AR44),0)</f>
        <v>15941</v>
      </c>
      <c r="BR43" s="7">
        <f>VLOOKUP("*Севастополь*",[1]итого!$1:$1048576,COLUMN(AS44),0)</f>
        <v>16370</v>
      </c>
      <c r="BS43" s="7">
        <f>VLOOKUP("*Севастополь*",[1]итого!$1:$1048576,COLUMN(AT44),0)</f>
        <v>16889</v>
      </c>
      <c r="BT43" s="7">
        <f>VLOOKUP("*Севастополь*",[1]итого!$1:$1048576,COLUMN(AU44),0)</f>
        <v>17409</v>
      </c>
      <c r="BU43" s="7">
        <f>VLOOKUP("*Севастополь*",[1]итого!$1:$1048576,COLUMN(AV44),0)</f>
        <v>17912</v>
      </c>
      <c r="BV43" s="7">
        <f>VLOOKUP("*Севастополь*",[1]итого!$1:$1048576,COLUMN(AW44),0)</f>
        <v>18859</v>
      </c>
      <c r="BW43" s="7">
        <f>VLOOKUP("*Севастополь*",[1]итого!$1:$1048576,COLUMN(AX44),0)</f>
        <v>19130</v>
      </c>
      <c r="BX43" s="7">
        <f>VLOOKUP("*Севастополь*",[1]итого!$1:$1048576,COLUMN(AY44),0)</f>
        <v>19528</v>
      </c>
      <c r="BY43" s="7">
        <f>VLOOKUP("*Севастополь*",[1]итого!$1:$1048576,COLUMN(AZ44),0)</f>
        <v>19885</v>
      </c>
      <c r="BZ43" s="7">
        <f>VLOOKUP("*Севастополь*",[1]итого!$1:$1048576,COLUMN(BA44),0)</f>
        <v>20303</v>
      </c>
      <c r="CA43" s="7">
        <f>VLOOKUP("*Севастополь*",[1]итого!$1:$1048576,COLUMN(BB44),0)</f>
        <v>20877</v>
      </c>
      <c r="CB43" s="7">
        <f>VLOOKUP("*Севастополь*",[1]итого!$1:$1048576,COLUMN(BC44),0)</f>
        <v>21556</v>
      </c>
      <c r="CC43" s="7">
        <f>VLOOKUP("*Севастополь*",[1]итого!$1:$1048576,COLUMN(BD44),0)</f>
        <v>21918</v>
      </c>
      <c r="CD43" s="7">
        <f>VLOOKUP("*Севастополь*",[1]итого!$1:$1048576,COLUMN(BE44),0)</f>
        <v>22696</v>
      </c>
      <c r="CE43" s="7">
        <f>VLOOKUP("*Севастополь*",[1]итого!$1:$1048576,COLUMN(BF44),0)</f>
        <v>23627</v>
      </c>
      <c r="CF43" s="7">
        <f>VLOOKUP("*Севастополь*",[1]итого!$1:$1048576,COLUMN(BG44),0)</f>
        <v>24534</v>
      </c>
      <c r="CG43" s="7">
        <f>VLOOKUP("*Севастополь*",[1]итого!$1:$1048576,COLUMN(BH44),0)</f>
        <v>25492</v>
      </c>
      <c r="CH43" s="7">
        <f>VLOOKUP("*Севастополь*",[1]итого!$1:$1048576,COLUMN(BI44),0)</f>
        <v>26579</v>
      </c>
      <c r="CI43" s="7">
        <f>VLOOKUP("*Севастополь*",[1]итого!$1:$1048576,COLUMN(BJ44),0)</f>
        <v>26860</v>
      </c>
      <c r="CJ43" s="7">
        <f>VLOOKUP("*Севастополь*",[1]итого!$1:$1048576,COLUMN(BK44),0)</f>
        <v>27244</v>
      </c>
      <c r="CK43" s="7">
        <f>VLOOKUP("*Севастополь*",[1]итого!$1:$1048576,COLUMN(BL44),0)</f>
        <v>27909</v>
      </c>
      <c r="CL43" s="7">
        <f>VLOOKUP("*Севастополь*",[1]итого!$1:$1048576,COLUMN(BM44),0)</f>
        <v>28368</v>
      </c>
      <c r="CM43" s="7">
        <f>VLOOKUP("*Севастополь*",[1]итого!$1:$1048576,COLUMN(BN44),0)</f>
        <v>28751</v>
      </c>
      <c r="CN43" s="7">
        <f>VLOOKUP("*Севастополь*",[1]итого!$1:$1048576,COLUMN(BO44),0)</f>
        <v>29798</v>
      </c>
      <c r="CO43" s="7">
        <f>VLOOKUP("*Севастополь*",[1]итого!$1:$1048576,COLUMN(BP44),0)</f>
        <v>29780</v>
      </c>
      <c r="CP43" s="7">
        <f>VLOOKUP("*Севастополь*",[1]итого!$1:$1048576,COLUMN(BQ44),0)</f>
        <v>30024</v>
      </c>
      <c r="CQ43" s="7">
        <f>VLOOKUP("*Севастополь*",[1]итого!$1:$1048576,COLUMN(BR44),0)</f>
        <v>29869</v>
      </c>
      <c r="CR43" s="7">
        <f>VLOOKUP("*Севастополь*",[1]итого!$1:$1048576,COLUMN(BS44),0)</f>
        <v>29439</v>
      </c>
      <c r="CS43" s="7">
        <f>VLOOKUP("*Севастополь*",[1]итого!$1:$1048576,COLUMN(BT44),0)</f>
        <v>32458</v>
      </c>
      <c r="CT43" s="7">
        <f>VLOOKUP("*Севастополь*",[1]итого!$1:$1048576,COLUMN(BU44),0)</f>
        <v>33017</v>
      </c>
      <c r="CU43" s="7">
        <f>VLOOKUP("*Севастополь*",[1]итого!$1:$1048576,COLUMN(BV44),0)</f>
        <v>35954</v>
      </c>
      <c r="CV43" s="7">
        <f>VLOOKUP("*Севастополь*",[1]итого!$1:$1048576,COLUMN(BW44),0)</f>
        <v>36405</v>
      </c>
      <c r="CW43" s="7">
        <f>VLOOKUP("*Севастополь*",[1]итого!$1:$1048576,COLUMN(BX44),0)</f>
        <v>36545</v>
      </c>
      <c r="CX43" s="7">
        <f>VLOOKUP("*Севастополь*",[1]итого!$1:$1048576,COLUMN(BY44),0)</f>
        <v>36712</v>
      </c>
      <c r="CY43" s="7">
        <f>VLOOKUP("*Севастополь*",[1]итого!$1:$1048576,COLUMN(BZ44),0)</f>
        <v>36933</v>
      </c>
      <c r="CZ43" s="7">
        <f>VLOOKUP("*Севастополь*",[1]итого!$1:$1048576,COLUMN(CA44),0)</f>
        <v>37211</v>
      </c>
      <c r="DA43" s="7">
        <f>VLOOKUP("*Севастополь*",[1]итого!$1:$1048576,COLUMN(CB44),0)</f>
        <v>37530</v>
      </c>
      <c r="DB43" s="7">
        <f>VLOOKUP("*Севастополь*",[1]итого!$1:$1048576,COLUMN(CC44),0)</f>
        <v>37878</v>
      </c>
      <c r="DC43" s="7">
        <f>VLOOKUP("*Севастополь*",[1]итого!$1:$1048576,COLUMN(CD44),0)</f>
        <v>38295</v>
      </c>
      <c r="DD43" s="7">
        <f>VLOOKUP("*Севастополь*",[1]итого!$1:$1048576,COLUMN(CE44),0)</f>
        <v>38820</v>
      </c>
      <c r="DE43" s="7">
        <f>VLOOKUP("*Севастополь*",[1]итого!$1:$1048576,COLUMN(CF44),0)</f>
        <v>39948</v>
      </c>
      <c r="DF43" s="7">
        <f>VLOOKUP("*Севастополь*",[1]итого!$1:$1048576,COLUMN(CG44),0)</f>
        <v>41104</v>
      </c>
    </row>
    <row r="44" spans="1:110" ht="31.5" x14ac:dyDescent="0.25">
      <c r="A44" s="6" t="s">
        <v>40</v>
      </c>
      <c r="B44" s="7">
        <v>100605.058</v>
      </c>
      <c r="C44" s="7">
        <v>101284.363</v>
      </c>
      <c r="D44" s="7">
        <v>102643.197</v>
      </c>
      <c r="E44" s="7">
        <v>102855.145</v>
      </c>
      <c r="F44" s="7">
        <v>104138.882</v>
      </c>
      <c r="G44" s="7">
        <v>105557.939</v>
      </c>
      <c r="H44" s="7">
        <v>107528.32399999999</v>
      </c>
      <c r="I44" s="7">
        <v>109483.56299999999</v>
      </c>
      <c r="J44" s="7">
        <v>110928.996</v>
      </c>
      <c r="K44" s="7">
        <v>113607.587</v>
      </c>
      <c r="L44" s="7">
        <v>116313.02800000001</v>
      </c>
      <c r="M44" s="7">
        <v>116829.656</v>
      </c>
      <c r="N44" s="7">
        <v>118979.17600000001</v>
      </c>
      <c r="O44" s="7">
        <v>121245.023</v>
      </c>
      <c r="P44" s="7">
        <v>123939.46</v>
      </c>
      <c r="Q44" s="7">
        <v>126116.292</v>
      </c>
      <c r="R44" s="7">
        <v>129070.749</v>
      </c>
      <c r="S44" s="7">
        <v>131720.72399999999</v>
      </c>
      <c r="T44" s="7">
        <v>134377.93799999999</v>
      </c>
      <c r="U44" s="7">
        <v>137415.75599999999</v>
      </c>
      <c r="V44" s="7">
        <v>139739.29</v>
      </c>
      <c r="W44" s="7">
        <v>143535.27799999999</v>
      </c>
      <c r="X44" s="7">
        <v>145820.95199999999</v>
      </c>
      <c r="Y44" s="7">
        <v>147700.19293389999</v>
      </c>
      <c r="Z44" s="7">
        <v>150023.83373119001</v>
      </c>
      <c r="AA44" s="7">
        <f>VLOOKUP("*Северо-Кавказский*",[1]итого!$1:$1048576,COLUMN(B45),0)</f>
        <v>147700</v>
      </c>
      <c r="AB44" s="7">
        <f>VLOOKUP("*Северо-Кавказский*",[1]итого!$1:$1048576,COLUMN(C45),0)</f>
        <v>150024</v>
      </c>
      <c r="AC44" s="7">
        <f>VLOOKUP("*Северо-Кавказский*",[1]итого!$1:$1048576,COLUMN(D45),0)</f>
        <v>152491</v>
      </c>
      <c r="AD44" s="7">
        <f>VLOOKUP("*Северо-Кавказский*",[1]итого!$1:$1048576,COLUMN(E45),0)</f>
        <v>155101</v>
      </c>
      <c r="AE44" s="7">
        <f>VLOOKUP("*Северо-Кавказский*",[1]итого!$1:$1048576,COLUMN(F45),0)</f>
        <v>156817</v>
      </c>
      <c r="AF44" s="7">
        <f>VLOOKUP("*Северо-Кавказский*",[1]итого!$1:$1048576,COLUMN(G45),0)</f>
        <v>158578</v>
      </c>
      <c r="AG44" s="7">
        <f>VLOOKUP("*Северо-Кавказский*",[1]итого!$1:$1048576,COLUMN(H45),0)</f>
        <v>159527</v>
      </c>
      <c r="AH44" s="7">
        <f>VLOOKUP("*Северо-Кавказский*",[1]итого!$1:$1048576,COLUMN(I45),0)</f>
        <v>161674</v>
      </c>
      <c r="AI44" s="7">
        <f>VLOOKUP("*Северо-Кавказский*",[1]итого!$1:$1048576,COLUMN(J45),0)</f>
        <v>164392</v>
      </c>
      <c r="AJ44" s="7">
        <f>VLOOKUP("*Северо-Кавказский*",[1]итого!$1:$1048576,COLUMN(K45),0)</f>
        <v>166342</v>
      </c>
      <c r="AK44" s="7">
        <f>VLOOKUP("*Северо-Кавказский*",[1]итого!$1:$1048576,COLUMN(L45),0)</f>
        <v>168955</v>
      </c>
      <c r="AL44" s="7">
        <f>VLOOKUP("*Северо-Кавказский*",[1]итого!$1:$1048576,COLUMN(M45),0)</f>
        <v>171534</v>
      </c>
      <c r="AM44" s="7">
        <f>VLOOKUP("*Северо-Кавказский*",[1]итого!$1:$1048576,COLUMN(N45),0)</f>
        <v>172411</v>
      </c>
      <c r="AN44" s="7">
        <f>VLOOKUP("*Северо-Кавказский*",[1]итого!$1:$1048576,COLUMN(O45),0)</f>
        <v>174044</v>
      </c>
      <c r="AO44" s="7">
        <f>VLOOKUP("*Северо-Кавказский*",[1]итого!$1:$1048576,COLUMN(P45),0)</f>
        <v>175654</v>
      </c>
      <c r="AP44" s="7">
        <f>VLOOKUP("*Северо-Кавказский*",[1]итого!$1:$1048576,COLUMN(Q45),0)</f>
        <v>177022</v>
      </c>
      <c r="AQ44" s="7">
        <f>VLOOKUP("*Северо-Кавказский*",[1]итого!$1:$1048576,COLUMN(R45),0)</f>
        <v>178726</v>
      </c>
      <c r="AR44" s="7">
        <f>VLOOKUP("*Северо-Кавказский*",[1]итого!$1:$1048576,COLUMN(S45),0)</f>
        <v>181239</v>
      </c>
      <c r="AS44" s="7">
        <f>VLOOKUP("*Северо-Кавказский*",[1]итого!$1:$1048576,COLUMN(T45),0)</f>
        <v>184927</v>
      </c>
      <c r="AT44" s="7">
        <f>VLOOKUP("*Северо-Кавказский*",[1]итого!$1:$1048576,COLUMN(U45),0)</f>
        <v>189165</v>
      </c>
      <c r="AU44" s="7">
        <f>VLOOKUP("*Северо-Кавказский*",[1]итого!$1:$1048576,COLUMN(V45),0)</f>
        <v>194790</v>
      </c>
      <c r="AV44" s="7">
        <f>VLOOKUP("*Северо-Кавказский*",[1]итого!$1:$1048576,COLUMN(W45),0)</f>
        <v>201468</v>
      </c>
      <c r="AW44" s="7">
        <f>VLOOKUP("*Северо-Кавказский*",[1]итого!$1:$1048576,COLUMN(X45),0)</f>
        <v>204303</v>
      </c>
      <c r="AX44" s="7">
        <f>VLOOKUP("*Северо-Кавказский*",[1]итого!$1:$1048576,COLUMN(Y45),0)</f>
        <v>209065</v>
      </c>
      <c r="AY44" s="7">
        <f>VLOOKUP("*Северо-Кавказский*",[1]итого!$1:$1048576,COLUMN(Z45),0)</f>
        <v>211511</v>
      </c>
      <c r="AZ44" s="7">
        <f>VLOOKUP("*Северо-Кавказский*",[1]итого!$1:$1048576,COLUMN(AA45),0)</f>
        <v>215807</v>
      </c>
      <c r="BA44" s="7">
        <f>VLOOKUP("*Северо-Кавказский*",[1]итого!$1:$1048576,COLUMN(AB45),0)</f>
        <v>221312</v>
      </c>
      <c r="BB44" s="7">
        <f>VLOOKUP("*Северо-Кавказский*",[1]итого!$1:$1048576,COLUMN(AC45),0)</f>
        <v>227868</v>
      </c>
      <c r="BC44" s="7">
        <f>VLOOKUP("*Северо-Кавказский*",[1]итого!$1:$1048576,COLUMN(AD45),0)</f>
        <v>232699</v>
      </c>
      <c r="BD44" s="7">
        <f>VLOOKUP("*Северо-Кавказский*",[1]итого!$1:$1048576,COLUMN(AE45),0)</f>
        <v>239244</v>
      </c>
      <c r="BE44" s="7">
        <f>VLOOKUP("*Северо-Кавказский*",[1]итого!$1:$1048576,COLUMN(AF45),0)</f>
        <v>245356</v>
      </c>
      <c r="BF44" s="7">
        <f>VLOOKUP("*Северо-Кавказский*",[1]итого!$1:$1048576,COLUMN(AG45),0)</f>
        <v>251429</v>
      </c>
      <c r="BG44" s="7">
        <f>VLOOKUP("*Северо-Кавказский*",[1]итого!$1:$1048576,COLUMN(AH45),0)</f>
        <v>258660</v>
      </c>
      <c r="BH44" s="7">
        <f>VLOOKUP("*Северо-Кавказский*",[1]итого!$1:$1048576,COLUMN(AI45),0)</f>
        <v>266672</v>
      </c>
      <c r="BI44" s="7">
        <f>VLOOKUP("*Северо-Кавказский*",[1]итого!$1:$1048576,COLUMN(AJ45),0)</f>
        <v>269680</v>
      </c>
      <c r="BJ44" s="7">
        <f>VLOOKUP("*Северо-Кавказский*",[1]итого!$1:$1048576,COLUMN(AK45),0)</f>
        <v>278491</v>
      </c>
      <c r="BK44" s="7">
        <f>VLOOKUP("*Северо-Кавказский*",[1]итого!$1:$1048576,COLUMN(AL45),0)</f>
        <v>282704</v>
      </c>
      <c r="BL44" s="7">
        <f>VLOOKUP("*Северо-Кавказский*",[1]итого!$1:$1048576,COLUMN(AM45),0)</f>
        <v>290288</v>
      </c>
      <c r="BM44" s="7">
        <f>VLOOKUP("*Северо-Кавказский*",[1]итого!$1:$1048576,COLUMN(AN45),0)</f>
        <v>298023</v>
      </c>
      <c r="BN44" s="7">
        <f>VLOOKUP("*Северо-Кавказский*",[1]итого!$1:$1048576,COLUMN(AO45),0)</f>
        <v>297709</v>
      </c>
      <c r="BO44" s="7">
        <f>VLOOKUP("*Северо-Кавказский*",[1]итого!$1:$1048576,COLUMN(AP45),0)</f>
        <v>296886</v>
      </c>
      <c r="BP44" s="7">
        <f>VLOOKUP("*Северо-Кавказский*",[1]итого!$1:$1048576,COLUMN(AQ45),0)</f>
        <v>298310</v>
      </c>
      <c r="BQ44" s="7">
        <f>VLOOKUP("*Северо-Кавказский*",[1]итого!$1:$1048576,COLUMN(AR45),0)</f>
        <v>302401</v>
      </c>
      <c r="BR44" s="7">
        <f>VLOOKUP("*Северо-Кавказский*",[1]итого!$1:$1048576,COLUMN(AS45),0)</f>
        <v>304081</v>
      </c>
      <c r="BS44" s="7">
        <f>VLOOKUP("*Северо-Кавказский*",[1]итого!$1:$1048576,COLUMN(AT45),0)</f>
        <v>313322</v>
      </c>
      <c r="BT44" s="7">
        <f>VLOOKUP("*Северо-Кавказский*",[1]итого!$1:$1048576,COLUMN(AU45),0)</f>
        <v>321999</v>
      </c>
      <c r="BU44" s="7">
        <f>VLOOKUP("*Северо-Кавказский*",[1]итого!$1:$1048576,COLUMN(AV45),0)</f>
        <v>331410</v>
      </c>
      <c r="BV44" s="7">
        <f>VLOOKUP("*Северо-Кавказский*",[1]итого!$1:$1048576,COLUMN(AW45),0)</f>
        <v>344512</v>
      </c>
      <c r="BW44" s="7">
        <f>VLOOKUP("*Северо-Кавказский*",[1]итого!$1:$1048576,COLUMN(AX45),0)</f>
        <v>348640</v>
      </c>
      <c r="BX44" s="7">
        <f>VLOOKUP("*Северо-Кавказский*",[1]итого!$1:$1048576,COLUMN(AY45),0)</f>
        <v>356696</v>
      </c>
      <c r="BY44" s="7">
        <f>VLOOKUP("*Северо-Кавказский*",[1]итого!$1:$1048576,COLUMN(AZ45),0)</f>
        <v>366433</v>
      </c>
      <c r="BZ44" s="7">
        <f>VLOOKUP("*Северо-Кавказский*",[1]итого!$1:$1048576,COLUMN(BA45),0)</f>
        <v>377267</v>
      </c>
      <c r="CA44" s="7">
        <f>VLOOKUP("*Северо-Кавказский*",[1]итого!$1:$1048576,COLUMN(BB45),0)</f>
        <v>388199</v>
      </c>
      <c r="CB44" s="7">
        <f>VLOOKUP("*Северо-Кавказский*",[1]итого!$1:$1048576,COLUMN(BC45),0)</f>
        <v>401888</v>
      </c>
      <c r="CC44" s="7">
        <f>VLOOKUP("*Северо-Кавказский*",[1]итого!$1:$1048576,COLUMN(BD45),0)</f>
        <v>409507</v>
      </c>
      <c r="CD44" s="7">
        <f>VLOOKUP("*Северо-Кавказский*",[1]итого!$1:$1048576,COLUMN(BE45),0)</f>
        <v>427928</v>
      </c>
      <c r="CE44" s="7">
        <f>VLOOKUP("*Северо-Кавказский*",[1]итого!$1:$1048576,COLUMN(BF45),0)</f>
        <v>450154</v>
      </c>
      <c r="CF44" s="7">
        <f>VLOOKUP("*Северо-Кавказский*",[1]итого!$1:$1048576,COLUMN(BG45),0)</f>
        <v>468093</v>
      </c>
      <c r="CG44" s="7">
        <f>VLOOKUP("*Северо-Кавказский*",[1]итого!$1:$1048576,COLUMN(BH45),0)</f>
        <v>482604</v>
      </c>
      <c r="CH44" s="7">
        <f>VLOOKUP("*Северо-Кавказский*",[1]итого!$1:$1048576,COLUMN(BI45),0)</f>
        <v>492950</v>
      </c>
      <c r="CI44" s="7">
        <f>VLOOKUP("*Северо-Кавказский*",[1]итого!$1:$1048576,COLUMN(BJ45),0)</f>
        <v>497796</v>
      </c>
      <c r="CJ44" s="7">
        <f>VLOOKUP("*Северо-Кавказский*",[1]итого!$1:$1048576,COLUMN(BK45),0)</f>
        <v>501775</v>
      </c>
      <c r="CK44" s="7">
        <f>VLOOKUP("*Северо-Кавказский*",[1]итого!$1:$1048576,COLUMN(BL45),0)</f>
        <v>507391</v>
      </c>
      <c r="CL44" s="7">
        <f>VLOOKUP("*Северо-Кавказский*",[1]итого!$1:$1048576,COLUMN(BM45),0)</f>
        <v>515390</v>
      </c>
      <c r="CM44" s="7">
        <f>VLOOKUP("*Северо-Кавказский*",[1]итого!$1:$1048576,COLUMN(BN45),0)</f>
        <v>522860</v>
      </c>
      <c r="CN44" s="7">
        <f>VLOOKUP("*Северо-Кавказский*",[1]итого!$1:$1048576,COLUMN(BO45),0)</f>
        <v>538146</v>
      </c>
      <c r="CO44" s="7">
        <f>VLOOKUP("*Северо-Кавказский*",[1]итого!$1:$1048576,COLUMN(BP45),0)</f>
        <v>535502</v>
      </c>
      <c r="CP44" s="7">
        <f>VLOOKUP("*Северо-Кавказский*",[1]итого!$1:$1048576,COLUMN(BQ45),0)</f>
        <v>539464</v>
      </c>
      <c r="CQ44" s="7">
        <f>VLOOKUP("*Северо-Кавказский*",[1]итого!$1:$1048576,COLUMN(BR45),0)</f>
        <v>541334</v>
      </c>
      <c r="CR44" s="7">
        <f>VLOOKUP("*Северо-Кавказский*",[1]итого!$1:$1048576,COLUMN(BS45),0)</f>
        <v>544631</v>
      </c>
      <c r="CS44" s="7">
        <f>VLOOKUP("*Северо-Кавказский*",[1]итого!$1:$1048576,COLUMN(BT45),0)</f>
        <v>536217</v>
      </c>
      <c r="CT44" s="7">
        <f>VLOOKUP("*Северо-Кавказский*",[1]итого!$1:$1048576,COLUMN(BU45),0)</f>
        <v>537523</v>
      </c>
      <c r="CU44" s="7">
        <f>VLOOKUP("*Северо-Кавказский*",[1]итого!$1:$1048576,COLUMN(BV45),0)</f>
        <v>520224</v>
      </c>
      <c r="CV44" s="7">
        <f>VLOOKUP("*Северо-Кавказский*",[1]итого!$1:$1048576,COLUMN(BW45),0)</f>
        <v>521714</v>
      </c>
      <c r="CW44" s="7">
        <f>VLOOKUP("*Северо-Кавказский*",[1]итого!$1:$1048576,COLUMN(BX45),0)</f>
        <v>523558</v>
      </c>
      <c r="CX44" s="7">
        <f>VLOOKUP("*Северо-Кавказский*",[1]итого!$1:$1048576,COLUMN(BY45),0)</f>
        <v>526244</v>
      </c>
      <c r="CY44" s="7">
        <f>VLOOKUP("*Северо-Кавказский*",[1]итого!$1:$1048576,COLUMN(BZ45),0)</f>
        <v>529012</v>
      </c>
      <c r="CZ44" s="7">
        <f>VLOOKUP("*Северо-Кавказский*",[1]итого!$1:$1048576,COLUMN(CA45),0)</f>
        <v>531333</v>
      </c>
      <c r="DA44" s="7">
        <f>VLOOKUP("*Северо-Кавказский*",[1]итого!$1:$1048576,COLUMN(CB45),0)</f>
        <v>528969</v>
      </c>
      <c r="DB44" s="7">
        <f>VLOOKUP("*Северо-Кавказский*",[1]итого!$1:$1048576,COLUMN(CC45),0)</f>
        <v>534818</v>
      </c>
      <c r="DC44" s="7">
        <f>VLOOKUP("*Северо-Кавказский*",[1]итого!$1:$1048576,COLUMN(CD45),0)</f>
        <v>539648</v>
      </c>
      <c r="DD44" s="7">
        <f>VLOOKUP("*Северо-Кавказский*",[1]итого!$1:$1048576,COLUMN(CE45),0)</f>
        <v>547566</v>
      </c>
      <c r="DE44" s="7">
        <f>VLOOKUP("*Северо-Кавказский*",[1]итого!$1:$1048576,COLUMN(CF45),0)</f>
        <v>555567</v>
      </c>
      <c r="DF44" s="7">
        <f>VLOOKUP("*Северо-Кавказский*",[1]итого!$1:$1048576,COLUMN(CG45),0)</f>
        <v>566068</v>
      </c>
    </row>
    <row r="45" spans="1:110" x14ac:dyDescent="0.25">
      <c r="A45" s="8" t="s">
        <v>41</v>
      </c>
      <c r="B45" s="7">
        <v>13966.102999999999</v>
      </c>
      <c r="C45" s="7">
        <v>14078.955</v>
      </c>
      <c r="D45" s="7">
        <v>14284.978999999999</v>
      </c>
      <c r="E45" s="7">
        <v>14431.694</v>
      </c>
      <c r="F45" s="7">
        <v>14631.681</v>
      </c>
      <c r="G45" s="7">
        <v>14861.197</v>
      </c>
      <c r="H45" s="7">
        <v>15200.201999999999</v>
      </c>
      <c r="I45" s="7">
        <v>15436.691999999999</v>
      </c>
      <c r="J45" s="7">
        <v>15902.705</v>
      </c>
      <c r="K45" s="7">
        <v>16312.442999999999</v>
      </c>
      <c r="L45" s="7">
        <v>16846.373</v>
      </c>
      <c r="M45" s="7">
        <v>16943.330000000002</v>
      </c>
      <c r="N45" s="7">
        <v>17271.356</v>
      </c>
      <c r="O45" s="7">
        <v>17718.328000000001</v>
      </c>
      <c r="P45" s="7">
        <v>18257.985000000001</v>
      </c>
      <c r="Q45" s="7">
        <v>18584.629000000001</v>
      </c>
      <c r="R45" s="7">
        <v>19173.809000000001</v>
      </c>
      <c r="S45" s="7">
        <v>19636.919000000002</v>
      </c>
      <c r="T45" s="7">
        <v>20005.183000000001</v>
      </c>
      <c r="U45" s="7">
        <v>20618.66</v>
      </c>
      <c r="V45" s="7">
        <v>21199.203000000001</v>
      </c>
      <c r="W45" s="7">
        <v>22005.09</v>
      </c>
      <c r="X45" s="7">
        <v>22660.1</v>
      </c>
      <c r="Y45" s="7">
        <v>22697.560872999999</v>
      </c>
      <c r="Z45" s="7">
        <v>23156.996700940002</v>
      </c>
      <c r="AA45" s="7">
        <f>VLOOKUP("*Дагестан*",[1]итого!$1:$1048576,COLUMN(B46),0)</f>
        <v>22698</v>
      </c>
      <c r="AB45" s="7">
        <f>VLOOKUP("*Дагестан*",[1]итого!$1:$1048576,COLUMN(C46),0)</f>
        <v>23157</v>
      </c>
      <c r="AC45" s="7">
        <f>VLOOKUP("*Дагестан*",[1]итого!$1:$1048576,COLUMN(D46),0)</f>
        <v>23651</v>
      </c>
      <c r="AD45" s="7">
        <f>VLOOKUP("*Дагестан*",[1]итого!$1:$1048576,COLUMN(E46),0)</f>
        <v>24200</v>
      </c>
      <c r="AE45" s="7">
        <f>VLOOKUP("*Дагестан*",[1]итого!$1:$1048576,COLUMN(F46),0)</f>
        <v>24589</v>
      </c>
      <c r="AF45" s="7">
        <f>VLOOKUP("*Дагестан*",[1]итого!$1:$1048576,COLUMN(G46),0)</f>
        <v>25106</v>
      </c>
      <c r="AG45" s="7">
        <f>VLOOKUP("*Дагестан*",[1]итого!$1:$1048576,COLUMN(H46),0)</f>
        <v>25270</v>
      </c>
      <c r="AH45" s="7">
        <f>VLOOKUP("*Дагестан*",[1]итого!$1:$1048576,COLUMN(I46),0)</f>
        <v>25620</v>
      </c>
      <c r="AI45" s="7">
        <f>VLOOKUP("*Дагестан*",[1]итого!$1:$1048576,COLUMN(J46),0)</f>
        <v>26039</v>
      </c>
      <c r="AJ45" s="7">
        <f>VLOOKUP("*Дагестан*",[1]итого!$1:$1048576,COLUMN(K46),0)</f>
        <v>26553</v>
      </c>
      <c r="AK45" s="7">
        <f>VLOOKUP("*Дагестан*",[1]итого!$1:$1048576,COLUMN(L46),0)</f>
        <v>27142</v>
      </c>
      <c r="AL45" s="7">
        <f>VLOOKUP("*Дагестан*",[1]итого!$1:$1048576,COLUMN(M46),0)</f>
        <v>27628</v>
      </c>
      <c r="AM45" s="7">
        <f>VLOOKUP("*Дагестан*",[1]итого!$1:$1048576,COLUMN(N46),0)</f>
        <v>27795</v>
      </c>
      <c r="AN45" s="7">
        <f>VLOOKUP("*Дагестан*",[1]итого!$1:$1048576,COLUMN(O46),0)</f>
        <v>27835</v>
      </c>
      <c r="AO45" s="7">
        <f>VLOOKUP("*Дагестан*",[1]итого!$1:$1048576,COLUMN(P46),0)</f>
        <v>28157</v>
      </c>
      <c r="AP45" s="7">
        <f>VLOOKUP("*Дагестан*",[1]итого!$1:$1048576,COLUMN(Q46),0)</f>
        <v>28297</v>
      </c>
      <c r="AQ45" s="7">
        <f>VLOOKUP("*Дагестан*",[1]итого!$1:$1048576,COLUMN(R46),0)</f>
        <v>28367</v>
      </c>
      <c r="AR45" s="7">
        <f>VLOOKUP("*Дагестан*",[1]итого!$1:$1048576,COLUMN(S46),0)</f>
        <v>28805</v>
      </c>
      <c r="AS45" s="7">
        <f>VLOOKUP("*Дагестан*",[1]итого!$1:$1048576,COLUMN(T46),0)</f>
        <v>29477</v>
      </c>
      <c r="AT45" s="7">
        <f>VLOOKUP("*Дагестан*",[1]итого!$1:$1048576,COLUMN(U46),0)</f>
        <v>30323</v>
      </c>
      <c r="AU45" s="7">
        <f>VLOOKUP("*Дагестан*",[1]итого!$1:$1048576,COLUMN(V46),0)</f>
        <v>31251</v>
      </c>
      <c r="AV45" s="7">
        <f>VLOOKUP("*Дагестан*",[1]итого!$1:$1048576,COLUMN(W46),0)</f>
        <v>32704</v>
      </c>
      <c r="AW45" s="7">
        <f>VLOOKUP("*Дагестан*",[1]итого!$1:$1048576,COLUMN(X46),0)</f>
        <v>33863</v>
      </c>
      <c r="AX45" s="7">
        <f>VLOOKUP("*Дагестан*",[1]итого!$1:$1048576,COLUMN(Y46),0)</f>
        <v>35147</v>
      </c>
      <c r="AY45" s="7">
        <f>VLOOKUP("*Дагестан*",[1]итого!$1:$1048576,COLUMN(Z46),0)</f>
        <v>35876</v>
      </c>
      <c r="AZ45" s="7">
        <f>VLOOKUP("*Дагестан*",[1]итого!$1:$1048576,COLUMN(AA46),0)</f>
        <v>36971</v>
      </c>
      <c r="BA45" s="7">
        <f>VLOOKUP("*Дагестан*",[1]итого!$1:$1048576,COLUMN(AB46),0)</f>
        <v>38247</v>
      </c>
      <c r="BB45" s="7">
        <f>VLOOKUP("*Дагестан*",[1]итого!$1:$1048576,COLUMN(AC46),0)</f>
        <v>39619</v>
      </c>
      <c r="BC45" s="7">
        <f>VLOOKUP("*Дагестан*",[1]итого!$1:$1048576,COLUMN(AD46),0)</f>
        <v>40654</v>
      </c>
      <c r="BD45" s="7">
        <f>VLOOKUP("*Дагестан*",[1]итого!$1:$1048576,COLUMN(AE46),0)</f>
        <v>41895</v>
      </c>
      <c r="BE45" s="7">
        <f>VLOOKUP("*Дагестан*",[1]итого!$1:$1048576,COLUMN(AF46),0)</f>
        <v>43222</v>
      </c>
      <c r="BF45" s="7">
        <f>VLOOKUP("*Дагестан*",[1]итого!$1:$1048576,COLUMN(AG46),0)</f>
        <v>44338</v>
      </c>
      <c r="BG45" s="7">
        <f>VLOOKUP("*Дагестан*",[1]итого!$1:$1048576,COLUMN(AH46),0)</f>
        <v>45966</v>
      </c>
      <c r="BH45" s="7">
        <f>VLOOKUP("*Дагестан*",[1]итого!$1:$1048576,COLUMN(AI46),0)</f>
        <v>47960</v>
      </c>
      <c r="BI45" s="7">
        <f>VLOOKUP("*Дагестан*",[1]итого!$1:$1048576,COLUMN(AJ46),0)</f>
        <v>48763</v>
      </c>
      <c r="BJ45" s="7">
        <f>VLOOKUP("*Дагестан*",[1]итого!$1:$1048576,COLUMN(AK46),0)</f>
        <v>50486</v>
      </c>
      <c r="BK45" s="7">
        <f>VLOOKUP("*Дагестан*",[1]итого!$1:$1048576,COLUMN(AL46),0)</f>
        <v>51267</v>
      </c>
      <c r="BL45" s="7">
        <f>VLOOKUP("*Дагестан*",[1]итого!$1:$1048576,COLUMN(AM46),0)</f>
        <v>52749</v>
      </c>
      <c r="BM45" s="7">
        <f>VLOOKUP("*Дагестан*",[1]итого!$1:$1048576,COLUMN(AN46),0)</f>
        <v>54403</v>
      </c>
      <c r="BN45" s="7">
        <f>VLOOKUP("*Дагестан*",[1]итого!$1:$1048576,COLUMN(AO46),0)</f>
        <v>54275</v>
      </c>
      <c r="BO45" s="7">
        <f>VLOOKUP("*Дагестан*",[1]итого!$1:$1048576,COLUMN(AP46),0)</f>
        <v>54109</v>
      </c>
      <c r="BP45" s="7">
        <f>VLOOKUP("*Дагестан*",[1]итого!$1:$1048576,COLUMN(AQ46),0)</f>
        <v>54328</v>
      </c>
      <c r="BQ45" s="7">
        <f>VLOOKUP("*Дагестан*",[1]итого!$1:$1048576,COLUMN(AR46),0)</f>
        <v>54961</v>
      </c>
      <c r="BR45" s="7">
        <f>VLOOKUP("*Дагестан*",[1]итого!$1:$1048576,COLUMN(AS46),0)</f>
        <v>54642</v>
      </c>
      <c r="BS45" s="7">
        <f>VLOOKUP("*Дагестан*",[1]итого!$1:$1048576,COLUMN(AT46),0)</f>
        <v>56455</v>
      </c>
      <c r="BT45" s="7">
        <f>VLOOKUP("*Дагестан*",[1]итого!$1:$1048576,COLUMN(AU46),0)</f>
        <v>57916</v>
      </c>
      <c r="BU45" s="7">
        <f>VLOOKUP("*Дагестан*",[1]итого!$1:$1048576,COLUMN(AV46),0)</f>
        <v>59974</v>
      </c>
      <c r="BV45" s="7">
        <f>VLOOKUP("*Дагестан*",[1]итого!$1:$1048576,COLUMN(AW46),0)</f>
        <v>62775</v>
      </c>
      <c r="BW45" s="7">
        <f>VLOOKUP("*Дагестан*",[1]итого!$1:$1048576,COLUMN(AX46),0)</f>
        <v>63645</v>
      </c>
      <c r="BX45" s="7">
        <f>VLOOKUP("*Дагестан*",[1]итого!$1:$1048576,COLUMN(AY46),0)</f>
        <v>65104</v>
      </c>
      <c r="BY45" s="7">
        <f>VLOOKUP("*Дагестан*",[1]итого!$1:$1048576,COLUMN(AZ46),0)</f>
        <v>66937</v>
      </c>
      <c r="BZ45" s="7">
        <f>VLOOKUP("*Дагестан*",[1]итого!$1:$1048576,COLUMN(BA46),0)</f>
        <v>68931</v>
      </c>
      <c r="CA45" s="7">
        <f>VLOOKUP("*Дагестан*",[1]итого!$1:$1048576,COLUMN(BB46),0)</f>
        <v>71064</v>
      </c>
      <c r="CB45" s="7">
        <f>VLOOKUP("*Дагестан*",[1]итого!$1:$1048576,COLUMN(BC46),0)</f>
        <v>73775</v>
      </c>
      <c r="CC45" s="7">
        <f>VLOOKUP("*Дагестан*",[1]итого!$1:$1048576,COLUMN(BD46),0)</f>
        <v>75424</v>
      </c>
      <c r="CD45" s="7">
        <f>VLOOKUP("*Дагестан*",[1]итого!$1:$1048576,COLUMN(BE46),0)</f>
        <v>78826</v>
      </c>
      <c r="CE45" s="7">
        <f>VLOOKUP("*Дагестан*",[1]итого!$1:$1048576,COLUMN(BF46),0)</f>
        <v>82914</v>
      </c>
      <c r="CF45" s="7">
        <f>VLOOKUP("*Дагестан*",[1]итого!$1:$1048576,COLUMN(BG46),0)</f>
        <v>85900</v>
      </c>
      <c r="CG45" s="7">
        <f>VLOOKUP("*Дагестан*",[1]итого!$1:$1048576,COLUMN(BH46),0)</f>
        <v>88875</v>
      </c>
      <c r="CH45" s="7">
        <f>VLOOKUP("*Дагестан*",[1]итого!$1:$1048576,COLUMN(BI46),0)</f>
        <v>91338</v>
      </c>
      <c r="CI45" s="7">
        <f>VLOOKUP("*Дагестан*",[1]итого!$1:$1048576,COLUMN(BJ46),0)</f>
        <v>92519</v>
      </c>
      <c r="CJ45" s="7">
        <f>VLOOKUP("*Дагестан*",[1]итого!$1:$1048576,COLUMN(BK46),0)</f>
        <v>93128</v>
      </c>
      <c r="CK45" s="7">
        <f>VLOOKUP("*Дагестан*",[1]итого!$1:$1048576,COLUMN(BL46),0)</f>
        <v>94131</v>
      </c>
      <c r="CL45" s="7">
        <f>VLOOKUP("*Дагестан*",[1]итого!$1:$1048576,COLUMN(BM46),0)</f>
        <v>95494</v>
      </c>
      <c r="CM45" s="7">
        <f>VLOOKUP("*Дагестан*",[1]итого!$1:$1048576,COLUMN(BN46),0)</f>
        <v>96568</v>
      </c>
      <c r="CN45" s="7">
        <f>VLOOKUP("*Дагестан*",[1]итого!$1:$1048576,COLUMN(BO46),0)</f>
        <v>99012</v>
      </c>
      <c r="CO45" s="7">
        <f>VLOOKUP("*Дагестан*",[1]итого!$1:$1048576,COLUMN(BP46),0)</f>
        <v>98687</v>
      </c>
      <c r="CP45" s="7">
        <f>VLOOKUP("*Дагестан*",[1]итого!$1:$1048576,COLUMN(BQ46),0)</f>
        <v>99690</v>
      </c>
      <c r="CQ45" s="7">
        <f>VLOOKUP("*Дагестан*",[1]итого!$1:$1048576,COLUMN(BR46),0)</f>
        <v>100947</v>
      </c>
      <c r="CR45" s="7">
        <f>VLOOKUP("*Дагестан*",[1]итого!$1:$1048576,COLUMN(BS46),0)</f>
        <v>101923</v>
      </c>
      <c r="CS45" s="7">
        <f>VLOOKUP("*Дагестан*",[1]итого!$1:$1048576,COLUMN(BT46),0)</f>
        <v>97422</v>
      </c>
      <c r="CT45" s="7">
        <f>VLOOKUP("*Дагестан*",[1]итого!$1:$1048576,COLUMN(BU46),0)</f>
        <v>97801</v>
      </c>
      <c r="CU45" s="7">
        <f>VLOOKUP("*Дагестан*",[1]итого!$1:$1048576,COLUMN(BV46),0)</f>
        <v>92048</v>
      </c>
      <c r="CV45" s="7">
        <f>VLOOKUP("*Дагестан*",[1]итого!$1:$1048576,COLUMN(BW46),0)</f>
        <v>92543</v>
      </c>
      <c r="CW45" s="7">
        <f>VLOOKUP("*Дагестан*",[1]итого!$1:$1048576,COLUMN(BX46),0)</f>
        <v>93021</v>
      </c>
      <c r="CX45" s="7">
        <f>VLOOKUP("*Дагестан*",[1]итого!$1:$1048576,COLUMN(BY46),0)</f>
        <v>93550</v>
      </c>
      <c r="CY45" s="7">
        <f>VLOOKUP("*Дагестан*",[1]итого!$1:$1048576,COLUMN(BZ46),0)</f>
        <v>94099</v>
      </c>
      <c r="CZ45" s="7">
        <f>VLOOKUP("*Дагестан*",[1]итого!$1:$1048576,COLUMN(CA46),0)</f>
        <v>94732</v>
      </c>
      <c r="DA45" s="7">
        <f>VLOOKUP("*Дагестан*",[1]итого!$1:$1048576,COLUMN(CB46),0)</f>
        <v>94200</v>
      </c>
      <c r="DB45" s="7">
        <f>VLOOKUP("*Дагестан*",[1]итого!$1:$1048576,COLUMN(CC46),0)</f>
        <v>95359</v>
      </c>
      <c r="DC45" s="7">
        <f>VLOOKUP("*Дагестан*",[1]итого!$1:$1048576,COLUMN(CD46),0)</f>
        <v>96154</v>
      </c>
      <c r="DD45" s="7">
        <f>VLOOKUP("*Дагестан*",[1]итого!$1:$1048576,COLUMN(CE46),0)</f>
        <v>97827</v>
      </c>
      <c r="DE45" s="7">
        <f>VLOOKUP("*Дагестан*",[1]итого!$1:$1048576,COLUMN(CF46),0)</f>
        <v>99197</v>
      </c>
      <c r="DF45" s="7">
        <f>VLOOKUP("*Дагестан*",[1]итого!$1:$1048576,COLUMN(CG46),0)</f>
        <v>101113</v>
      </c>
    </row>
    <row r="46" spans="1:110" x14ac:dyDescent="0.25">
      <c r="A46" s="8" t="s">
        <v>42</v>
      </c>
      <c r="B46" s="7">
        <v>664.14400000000001</v>
      </c>
      <c r="C46" s="7">
        <v>669.41800000000001</v>
      </c>
      <c r="D46" s="7">
        <v>677.79899999999998</v>
      </c>
      <c r="E46" s="7">
        <v>688.774</v>
      </c>
      <c r="F46" s="7">
        <v>697.154</v>
      </c>
      <c r="G46" s="7">
        <v>691.71</v>
      </c>
      <c r="H46" s="7">
        <v>728.96500000000003</v>
      </c>
      <c r="I46" s="7">
        <v>756.33799999999997</v>
      </c>
      <c r="J46" s="7">
        <v>778.00599999999997</v>
      </c>
      <c r="K46" s="7">
        <v>786.44</v>
      </c>
      <c r="L46" s="7">
        <v>813.20399999999995</v>
      </c>
      <c r="M46" s="7">
        <v>823.37</v>
      </c>
      <c r="N46" s="7">
        <v>840.16600000000005</v>
      </c>
      <c r="O46" s="7">
        <v>850.12099999999998</v>
      </c>
      <c r="P46" s="7">
        <v>870.45399999999995</v>
      </c>
      <c r="Q46" s="7">
        <v>888.04399999999998</v>
      </c>
      <c r="R46" s="7">
        <v>898.94100000000003</v>
      </c>
      <c r="S46" s="7">
        <v>943.97199999999998</v>
      </c>
      <c r="T46" s="7">
        <v>957.00900000000001</v>
      </c>
      <c r="U46" s="7">
        <v>950.91700000000003</v>
      </c>
      <c r="V46" s="7">
        <v>1000.88</v>
      </c>
      <c r="W46" s="7">
        <v>1055.8620000000001</v>
      </c>
      <c r="X46" s="7">
        <v>1115.837</v>
      </c>
      <c r="Y46" s="7">
        <v>1113.7167605099999</v>
      </c>
      <c r="Z46" s="7">
        <v>1143.1867501199999</v>
      </c>
      <c r="AA46" s="7">
        <f>VLOOKUP("*Ингушетия*",[1]итого!$1:$1048576,COLUMN(B47),0)</f>
        <v>1114</v>
      </c>
      <c r="AB46" s="7">
        <f>VLOOKUP("*Ингушетия*",[1]итого!$1:$1048576,COLUMN(C47),0)</f>
        <v>1143</v>
      </c>
      <c r="AC46" s="7">
        <f>VLOOKUP("*Ингушетия*",[1]итого!$1:$1048576,COLUMN(D47),0)</f>
        <v>1150</v>
      </c>
      <c r="AD46" s="7">
        <f>VLOOKUP("*Ингушетия*",[1]итого!$1:$1048576,COLUMN(E47),0)</f>
        <v>1159</v>
      </c>
      <c r="AE46" s="7">
        <f>VLOOKUP("*Ингушетия*",[1]итого!$1:$1048576,COLUMN(F47),0)</f>
        <v>1156</v>
      </c>
      <c r="AF46" s="7">
        <f>VLOOKUP("*Ингушетия*",[1]итого!$1:$1048576,COLUMN(G47),0)</f>
        <v>1161</v>
      </c>
      <c r="AG46" s="7">
        <f>VLOOKUP("*Ингушетия*",[1]итого!$1:$1048576,COLUMN(H47),0)</f>
        <v>1166</v>
      </c>
      <c r="AH46" s="7">
        <f>VLOOKUP("*Ингушетия*",[1]итого!$1:$1048576,COLUMN(I47),0)</f>
        <v>1169</v>
      </c>
      <c r="AI46" s="7">
        <f>VLOOKUP("*Ингушетия*",[1]итого!$1:$1048576,COLUMN(J47),0)</f>
        <v>1192</v>
      </c>
      <c r="AJ46" s="7">
        <f>VLOOKUP("*Ингушетия*",[1]итого!$1:$1048576,COLUMN(K47),0)</f>
        <v>1230</v>
      </c>
      <c r="AK46" s="7">
        <f>VLOOKUP("*Ингушетия*",[1]итого!$1:$1048576,COLUMN(L47),0)</f>
        <v>1224</v>
      </c>
      <c r="AL46" s="7">
        <f>VLOOKUP("*Ингушетия*",[1]итого!$1:$1048576,COLUMN(M47),0)</f>
        <v>1267</v>
      </c>
      <c r="AM46" s="7">
        <f>VLOOKUP("*Ингушетия*",[1]итого!$1:$1048576,COLUMN(N47),0)</f>
        <v>1305</v>
      </c>
      <c r="AN46" s="7">
        <f>VLOOKUP("*Ингушетия*",[1]итого!$1:$1048576,COLUMN(O47),0)</f>
        <v>1373</v>
      </c>
      <c r="AO46" s="7">
        <f>VLOOKUP("*Ингушетия*",[1]итого!$1:$1048576,COLUMN(P47),0)</f>
        <v>1378</v>
      </c>
      <c r="AP46" s="7">
        <f>VLOOKUP("*Ингушетия*",[1]итого!$1:$1048576,COLUMN(Q47),0)</f>
        <v>1397</v>
      </c>
      <c r="AQ46" s="7">
        <f>VLOOKUP("*Ингушетия*",[1]итого!$1:$1048576,COLUMN(R47),0)</f>
        <v>1445</v>
      </c>
      <c r="AR46" s="7">
        <f>VLOOKUP("*Ингушетия*",[1]итого!$1:$1048576,COLUMN(S47),0)</f>
        <v>1511</v>
      </c>
      <c r="AS46" s="7">
        <f>VLOOKUP("*Ингушетия*",[1]итого!$1:$1048576,COLUMN(T47),0)</f>
        <v>1540</v>
      </c>
      <c r="AT46" s="7">
        <f>VLOOKUP("*Ингушетия*",[1]итого!$1:$1048576,COLUMN(U47),0)</f>
        <v>1569</v>
      </c>
      <c r="AU46" s="7">
        <f>VLOOKUP("*Ингушетия*",[1]итого!$1:$1048576,COLUMN(V47),0)</f>
        <v>1674</v>
      </c>
      <c r="AV46" s="7">
        <f>VLOOKUP("*Ингушетия*",[1]итого!$1:$1048576,COLUMN(W47),0)</f>
        <v>1751</v>
      </c>
      <c r="AW46" s="7">
        <f>VLOOKUP("*Ингушетия*",[1]итого!$1:$1048576,COLUMN(X47),0)</f>
        <v>1821</v>
      </c>
      <c r="AX46" s="7">
        <f>VLOOKUP("*Ингушетия*",[1]итого!$1:$1048576,COLUMN(Y47),0)</f>
        <v>1891</v>
      </c>
      <c r="AY46" s="7">
        <f>VLOOKUP("*Ингушетия*",[1]итого!$1:$1048576,COLUMN(Z47),0)</f>
        <v>1922</v>
      </c>
      <c r="AZ46" s="7">
        <f>VLOOKUP("*Ингушетия*",[1]итого!$1:$1048576,COLUMN(AA47),0)</f>
        <v>1922</v>
      </c>
      <c r="BA46" s="7">
        <f>VLOOKUP("*Ингушетия*",[1]итого!$1:$1048576,COLUMN(AB47),0)</f>
        <v>2008</v>
      </c>
      <c r="BB46" s="7">
        <f>VLOOKUP("*Ингушетия*",[1]итого!$1:$1048576,COLUMN(AC47),0)</f>
        <v>2068</v>
      </c>
      <c r="BC46" s="7">
        <f>VLOOKUP("*Ингушетия*",[1]итого!$1:$1048576,COLUMN(AD47),0)</f>
        <v>2077</v>
      </c>
      <c r="BD46" s="7">
        <f>VLOOKUP("*Ингушетия*",[1]итого!$1:$1048576,COLUMN(AE47),0)</f>
        <v>2118</v>
      </c>
      <c r="BE46" s="7">
        <f>VLOOKUP("*Ингушетия*",[1]итого!$1:$1048576,COLUMN(AF47),0)</f>
        <v>2213</v>
      </c>
      <c r="BF46" s="7">
        <f>VLOOKUP("*Ингушетия*",[1]итого!$1:$1048576,COLUMN(AG47),0)</f>
        <v>2251</v>
      </c>
      <c r="BG46" s="7">
        <f>VLOOKUP("*Ингушетия*",[1]итого!$1:$1048576,COLUMN(AH47),0)</f>
        <v>2349</v>
      </c>
      <c r="BH46" s="7">
        <f>VLOOKUP("*Ингушетия*",[1]итого!$1:$1048576,COLUMN(AI47),0)</f>
        <v>2446</v>
      </c>
      <c r="BI46" s="7">
        <f>VLOOKUP("*Ингушетия*",[1]итого!$1:$1048576,COLUMN(AJ47),0)</f>
        <v>2404</v>
      </c>
      <c r="BJ46" s="7">
        <f>VLOOKUP("*Ингушетия*",[1]итого!$1:$1048576,COLUMN(AK47),0)</f>
        <v>2426</v>
      </c>
      <c r="BK46" s="7">
        <f>VLOOKUP("*Ингушетия*",[1]итого!$1:$1048576,COLUMN(AL47),0)</f>
        <v>2434</v>
      </c>
      <c r="BL46" s="7">
        <f>VLOOKUP("*Ингушетия*",[1]итого!$1:$1048576,COLUMN(AM47),0)</f>
        <v>2497</v>
      </c>
      <c r="BM46" s="7">
        <f>VLOOKUP("*Ингушетия*",[1]итого!$1:$1048576,COLUMN(AN47),0)</f>
        <v>2556</v>
      </c>
      <c r="BN46" s="7">
        <f>VLOOKUP("*Ингушетия*",[1]итого!$1:$1048576,COLUMN(AO47),0)</f>
        <v>2589</v>
      </c>
      <c r="BO46" s="7">
        <f>VLOOKUP("*Ингушетия*",[1]итого!$1:$1048576,COLUMN(AP47),0)</f>
        <v>2563</v>
      </c>
      <c r="BP46" s="7">
        <f>VLOOKUP("*Ингушетия*",[1]итого!$1:$1048576,COLUMN(AQ47),0)</f>
        <v>2552</v>
      </c>
      <c r="BQ46" s="7">
        <f>VLOOKUP("*Ингушетия*",[1]итого!$1:$1048576,COLUMN(AR47),0)</f>
        <v>2582</v>
      </c>
      <c r="BR46" s="7">
        <f>VLOOKUP("*Ингушетия*",[1]итого!$1:$1048576,COLUMN(AS47),0)</f>
        <v>2603</v>
      </c>
      <c r="BS46" s="7">
        <f>VLOOKUP("*Ингушетия*",[1]итого!$1:$1048576,COLUMN(AT47),0)</f>
        <v>2671</v>
      </c>
      <c r="BT46" s="7">
        <f>VLOOKUP("*Ингушетия*",[1]итого!$1:$1048576,COLUMN(AU47),0)</f>
        <v>2756</v>
      </c>
      <c r="BU46" s="7">
        <f>VLOOKUP("*Ингушетия*",[1]итого!$1:$1048576,COLUMN(AV47),0)</f>
        <v>2814</v>
      </c>
      <c r="BV46" s="7">
        <f>VLOOKUP("*Ингушетия*",[1]итого!$1:$1048576,COLUMN(AW47),0)</f>
        <v>2956</v>
      </c>
      <c r="BW46" s="7">
        <f>VLOOKUP("*Ингушетия*",[1]итого!$1:$1048576,COLUMN(AX47),0)</f>
        <v>3025</v>
      </c>
      <c r="BX46" s="7">
        <f>VLOOKUP("*Ингушетия*",[1]итого!$1:$1048576,COLUMN(AY47),0)</f>
        <v>3089</v>
      </c>
      <c r="BY46" s="7">
        <f>VLOOKUP("*Ингушетия*",[1]итого!$1:$1048576,COLUMN(AZ47),0)</f>
        <v>3141</v>
      </c>
      <c r="BZ46" s="7">
        <f>VLOOKUP("*Ингушетия*",[1]итого!$1:$1048576,COLUMN(BA47),0)</f>
        <v>3192</v>
      </c>
      <c r="CA46" s="7">
        <f>VLOOKUP("*Ингушетия*",[1]итого!$1:$1048576,COLUMN(BB47),0)</f>
        <v>3267</v>
      </c>
      <c r="CB46" s="7">
        <f>VLOOKUP("*Ингушетия*",[1]итого!$1:$1048576,COLUMN(BC47),0)</f>
        <v>3440</v>
      </c>
      <c r="CC46" s="7">
        <f>VLOOKUP("*Ингушетия*",[1]итого!$1:$1048576,COLUMN(BD47),0)</f>
        <v>3499</v>
      </c>
      <c r="CD46" s="7">
        <f>VLOOKUP("*Ингушетия*",[1]итого!$1:$1048576,COLUMN(BE47),0)</f>
        <v>3614</v>
      </c>
      <c r="CE46" s="7">
        <f>VLOOKUP("*Ингушетия*",[1]итого!$1:$1048576,COLUMN(BF47),0)</f>
        <v>3749</v>
      </c>
      <c r="CF46" s="7">
        <f>VLOOKUP("*Ингушетия*",[1]итого!$1:$1048576,COLUMN(BG47),0)</f>
        <v>3939</v>
      </c>
      <c r="CG46" s="7">
        <f>VLOOKUP("*Ингушетия*",[1]итого!$1:$1048576,COLUMN(BH47),0)</f>
        <v>4121</v>
      </c>
      <c r="CH46" s="7">
        <f>VLOOKUP("*Ингушетия*",[1]итого!$1:$1048576,COLUMN(BI47),0)</f>
        <v>4170</v>
      </c>
      <c r="CI46" s="7">
        <f>VLOOKUP("*Ингушетия*",[1]итого!$1:$1048576,COLUMN(BJ47),0)</f>
        <v>4174</v>
      </c>
      <c r="CJ46" s="7">
        <f>VLOOKUP("*Ингушетия*",[1]итого!$1:$1048576,COLUMN(BK47),0)</f>
        <v>4245</v>
      </c>
      <c r="CK46" s="7">
        <f>VLOOKUP("*Ингушетия*",[1]итого!$1:$1048576,COLUMN(BL47),0)</f>
        <v>4284</v>
      </c>
      <c r="CL46" s="7">
        <f>VLOOKUP("*Ингушетия*",[1]итого!$1:$1048576,COLUMN(BM47),0)</f>
        <v>4342</v>
      </c>
      <c r="CM46" s="7">
        <f>VLOOKUP("*Ингушетия*",[1]итого!$1:$1048576,COLUMN(BN47),0)</f>
        <v>4407</v>
      </c>
      <c r="CN46" s="7">
        <f>VLOOKUP("*Ингушетия*",[1]итого!$1:$1048576,COLUMN(BO47),0)</f>
        <v>4512</v>
      </c>
      <c r="CO46" s="7">
        <f>VLOOKUP("*Ингушетия*",[1]итого!$1:$1048576,COLUMN(BP47),0)</f>
        <v>4476</v>
      </c>
      <c r="CP46" s="7">
        <f>VLOOKUP("*Ингушетия*",[1]итого!$1:$1048576,COLUMN(BQ47),0)</f>
        <v>4575</v>
      </c>
      <c r="CQ46" s="7">
        <f>VLOOKUP("*Ингушетия*",[1]итого!$1:$1048576,COLUMN(BR47),0)</f>
        <v>4614</v>
      </c>
      <c r="CR46" s="7">
        <f>VLOOKUP("*Ингушетия*",[1]итого!$1:$1048576,COLUMN(BS47),0)</f>
        <v>4661</v>
      </c>
      <c r="CS46" s="7">
        <f>VLOOKUP("*Ингушетия*",[1]итого!$1:$1048576,COLUMN(BT47),0)</f>
        <v>4535</v>
      </c>
      <c r="CT46" s="7">
        <f>VLOOKUP("*Ингушетия*",[1]итого!$1:$1048576,COLUMN(BU47),0)</f>
        <v>4542</v>
      </c>
      <c r="CU46" s="7">
        <f>VLOOKUP("*Ингушетия*",[1]итого!$1:$1048576,COLUMN(BV47),0)</f>
        <v>4431</v>
      </c>
      <c r="CV46" s="7">
        <f>VLOOKUP("*Ингушетия*",[1]итого!$1:$1048576,COLUMN(BW47),0)</f>
        <v>4446</v>
      </c>
      <c r="CW46" s="7">
        <f>VLOOKUP("*Ингушетия*",[1]итого!$1:$1048576,COLUMN(BX47),0)</f>
        <v>4458</v>
      </c>
      <c r="CX46" s="7">
        <f>VLOOKUP("*Ингушетия*",[1]итого!$1:$1048576,COLUMN(BY47),0)</f>
        <v>4425</v>
      </c>
      <c r="CY46" s="7">
        <f>VLOOKUP("*Ингушетия*",[1]итого!$1:$1048576,COLUMN(BZ47),0)</f>
        <v>4406</v>
      </c>
      <c r="CZ46" s="7">
        <f>VLOOKUP("*Ингушетия*",[1]итого!$1:$1048576,COLUMN(CA47),0)</f>
        <v>4397</v>
      </c>
      <c r="DA46" s="7">
        <f>VLOOKUP("*Ингушетия*",[1]итого!$1:$1048576,COLUMN(CB47),0)</f>
        <v>4411</v>
      </c>
      <c r="DB46" s="7">
        <f>VLOOKUP("*Ингушетия*",[1]итого!$1:$1048576,COLUMN(CC47),0)</f>
        <v>4415</v>
      </c>
      <c r="DC46" s="7">
        <f>VLOOKUP("*Ингушетия*",[1]итого!$1:$1048576,COLUMN(CD47),0)</f>
        <v>4472</v>
      </c>
      <c r="DD46" s="7">
        <f>VLOOKUP("*Ингушетия*",[1]итого!$1:$1048576,COLUMN(CE47),0)</f>
        <v>4509</v>
      </c>
      <c r="DE46" s="7">
        <f>VLOOKUP("*Ингушетия*",[1]итого!$1:$1048576,COLUMN(CF47),0)</f>
        <v>4538</v>
      </c>
      <c r="DF46" s="7">
        <f>VLOOKUP("*Ингушетия*",[1]итого!$1:$1048576,COLUMN(CG47),0)</f>
        <v>4655</v>
      </c>
    </row>
    <row r="47" spans="1:110" ht="31.5" x14ac:dyDescent="0.25">
      <c r="A47" s="8" t="s">
        <v>43</v>
      </c>
      <c r="B47" s="7">
        <v>10487.130999999999</v>
      </c>
      <c r="C47" s="7">
        <v>10475.548000000001</v>
      </c>
      <c r="D47" s="7">
        <v>10571.482</v>
      </c>
      <c r="E47" s="7">
        <v>10667.857</v>
      </c>
      <c r="F47" s="7">
        <v>10838.159</v>
      </c>
      <c r="G47" s="7">
        <v>11002.358</v>
      </c>
      <c r="H47" s="7">
        <v>11188.563</v>
      </c>
      <c r="I47" s="7">
        <v>11387.615</v>
      </c>
      <c r="J47" s="7">
        <v>11588.822</v>
      </c>
      <c r="K47" s="7">
        <v>11887.537</v>
      </c>
      <c r="L47" s="7">
        <v>12155.449000000001</v>
      </c>
      <c r="M47" s="7">
        <v>12180.431</v>
      </c>
      <c r="N47" s="7">
        <v>12385.771000000001</v>
      </c>
      <c r="O47" s="7">
        <v>12628.254000000001</v>
      </c>
      <c r="P47" s="7">
        <v>12889.313</v>
      </c>
      <c r="Q47" s="7">
        <v>13061.433000000001</v>
      </c>
      <c r="R47" s="7">
        <v>13354.004999999999</v>
      </c>
      <c r="S47" s="7">
        <v>13543.254000000001</v>
      </c>
      <c r="T47" s="7">
        <v>13843.924999999999</v>
      </c>
      <c r="U47" s="7">
        <v>14116.897999999999</v>
      </c>
      <c r="V47" s="7">
        <v>14375.876</v>
      </c>
      <c r="W47" s="7">
        <v>14694.027</v>
      </c>
      <c r="X47" s="7">
        <v>14954.032999999999</v>
      </c>
      <c r="Y47" s="7">
        <v>15186.92844028</v>
      </c>
      <c r="Z47" s="7">
        <v>15360.538745340002</v>
      </c>
      <c r="AA47" s="7">
        <f>VLOOKUP("*Кабардино-Балкарская*",[1]итого!$1:$1048576,COLUMN(B48),0)</f>
        <v>15187</v>
      </c>
      <c r="AB47" s="7">
        <f>VLOOKUP("*Кабардино-Балкарская*",[1]итого!$1:$1048576,COLUMN(C48),0)</f>
        <v>15361</v>
      </c>
      <c r="AC47" s="7">
        <f>VLOOKUP("*Кабардино-Балкарская*",[1]итого!$1:$1048576,COLUMN(D48),0)</f>
        <v>15667</v>
      </c>
      <c r="AD47" s="7">
        <f>VLOOKUP("*Кабардино-Балкарская*",[1]итого!$1:$1048576,COLUMN(E48),0)</f>
        <v>15937</v>
      </c>
      <c r="AE47" s="7">
        <f>VLOOKUP("*Кабардино-Балкарская*",[1]итого!$1:$1048576,COLUMN(F48),0)</f>
        <v>16104</v>
      </c>
      <c r="AF47" s="7">
        <f>VLOOKUP("*Кабардино-Балкарская*",[1]итого!$1:$1048576,COLUMN(G48),0)</f>
        <v>16203</v>
      </c>
      <c r="AG47" s="7">
        <f>VLOOKUP("*Кабардино-Балкарская*",[1]итого!$1:$1048576,COLUMN(H48),0)</f>
        <v>16409</v>
      </c>
      <c r="AH47" s="7">
        <f>VLOOKUP("*Кабардино-Балкарская*",[1]итого!$1:$1048576,COLUMN(I48),0)</f>
        <v>16578</v>
      </c>
      <c r="AI47" s="7">
        <f>VLOOKUP("*Кабардино-Балкарская*",[1]итого!$1:$1048576,COLUMN(J48),0)</f>
        <v>16829</v>
      </c>
      <c r="AJ47" s="7">
        <f>VLOOKUP("*Кабардино-Балкарская*",[1]итого!$1:$1048576,COLUMN(K48),0)</f>
        <v>16991</v>
      </c>
      <c r="AK47" s="7">
        <f>VLOOKUP("*Кабардино-Балкарская*",[1]итого!$1:$1048576,COLUMN(L48),0)</f>
        <v>17296</v>
      </c>
      <c r="AL47" s="7">
        <f>VLOOKUP("*Кабардино-Балкарская*",[1]итого!$1:$1048576,COLUMN(M48),0)</f>
        <v>17505</v>
      </c>
      <c r="AM47" s="7">
        <f>VLOOKUP("*Кабардино-Балкарская*",[1]итого!$1:$1048576,COLUMN(N48),0)</f>
        <v>17553</v>
      </c>
      <c r="AN47" s="7">
        <f>VLOOKUP("*Кабардино-Балкарская*",[1]итого!$1:$1048576,COLUMN(O48),0)</f>
        <v>17799</v>
      </c>
      <c r="AO47" s="7">
        <f>VLOOKUP("*Кабардино-Балкарская*",[1]итого!$1:$1048576,COLUMN(P48),0)</f>
        <v>17937</v>
      </c>
      <c r="AP47" s="7">
        <f>VLOOKUP("*Кабардино-Балкарская*",[1]итого!$1:$1048576,COLUMN(Q48),0)</f>
        <v>18087</v>
      </c>
      <c r="AQ47" s="7">
        <f>VLOOKUP("*Кабардино-Балкарская*",[1]итого!$1:$1048576,COLUMN(R48),0)</f>
        <v>18252</v>
      </c>
      <c r="AR47" s="7">
        <f>VLOOKUP("*Кабардино-Балкарская*",[1]итого!$1:$1048576,COLUMN(S48),0)</f>
        <v>18594</v>
      </c>
      <c r="AS47" s="7">
        <f>VLOOKUP("*Кабардино-Балкарская*",[1]итого!$1:$1048576,COLUMN(T48),0)</f>
        <v>19008</v>
      </c>
      <c r="AT47" s="7">
        <f>VLOOKUP("*Кабардино-Балкарская*",[1]итого!$1:$1048576,COLUMN(U48),0)</f>
        <v>19516</v>
      </c>
      <c r="AU47" s="7">
        <f>VLOOKUP("*Кабардино-Балкарская*",[1]итого!$1:$1048576,COLUMN(V48),0)</f>
        <v>19973</v>
      </c>
      <c r="AV47" s="7">
        <f>VLOOKUP("*Кабардино-Балкарская*",[1]итого!$1:$1048576,COLUMN(W48),0)</f>
        <v>20606</v>
      </c>
      <c r="AW47" s="7">
        <f>VLOOKUP("*Кабардино-Балкарская*",[1]итого!$1:$1048576,COLUMN(X48),0)</f>
        <v>20858</v>
      </c>
      <c r="AX47" s="7">
        <f>VLOOKUP("*Кабардино-Балкарская*",[1]итого!$1:$1048576,COLUMN(Y48),0)</f>
        <v>21302</v>
      </c>
      <c r="AY47" s="7">
        <f>VLOOKUP("*Кабардино-Балкарская*",[1]итого!$1:$1048576,COLUMN(Z48),0)</f>
        <v>21531</v>
      </c>
      <c r="AZ47" s="7">
        <f>VLOOKUP("*Кабардино-Балкарская*",[1]итого!$1:$1048576,COLUMN(AA48),0)</f>
        <v>21937</v>
      </c>
      <c r="BA47" s="7">
        <f>VLOOKUP("*Кабардино-Балкарская*",[1]итого!$1:$1048576,COLUMN(AB48),0)</f>
        <v>22518</v>
      </c>
      <c r="BB47" s="7">
        <f>VLOOKUP("*Кабардино-Балкарская*",[1]итого!$1:$1048576,COLUMN(AC48),0)</f>
        <v>23108</v>
      </c>
      <c r="BC47" s="7">
        <f>VLOOKUP("*Кабардино-Балкарская*",[1]итого!$1:$1048576,COLUMN(AD48),0)</f>
        <v>23436</v>
      </c>
      <c r="BD47" s="7">
        <f>VLOOKUP("*Кабардино-Балкарская*",[1]итого!$1:$1048576,COLUMN(AE48),0)</f>
        <v>24015</v>
      </c>
      <c r="BE47" s="7">
        <f>VLOOKUP("*Кабардино-Балкарская*",[1]итого!$1:$1048576,COLUMN(AF48),0)</f>
        <v>24561</v>
      </c>
      <c r="BF47" s="7">
        <f>VLOOKUP("*Кабардино-Балкарская*",[1]итого!$1:$1048576,COLUMN(AG48),0)</f>
        <v>25095</v>
      </c>
      <c r="BG47" s="7">
        <f>VLOOKUP("*Кабардино-Балкарская*",[1]итого!$1:$1048576,COLUMN(AH48),0)</f>
        <v>25534</v>
      </c>
      <c r="BH47" s="7">
        <f>VLOOKUP("*Кабардино-Балкарская*",[1]итого!$1:$1048576,COLUMN(AI48),0)</f>
        <v>26162</v>
      </c>
      <c r="BI47" s="7">
        <f>VLOOKUP("*Кабардино-Балкарская*",[1]итого!$1:$1048576,COLUMN(AJ48),0)</f>
        <v>26439</v>
      </c>
      <c r="BJ47" s="7">
        <f>VLOOKUP("*Кабардино-Балкарская*",[1]итого!$1:$1048576,COLUMN(AK48),0)</f>
        <v>27218</v>
      </c>
      <c r="BK47" s="7">
        <f>VLOOKUP("*Кабардино-Балкарская*",[1]итого!$1:$1048576,COLUMN(AL48),0)</f>
        <v>27584</v>
      </c>
      <c r="BL47" s="7">
        <f>VLOOKUP("*Кабардино-Балкарская*",[1]итого!$1:$1048576,COLUMN(AM48),0)</f>
        <v>28188</v>
      </c>
      <c r="BM47" s="7">
        <f>VLOOKUP("*Кабардино-Балкарская*",[1]итого!$1:$1048576,COLUMN(AN48),0)</f>
        <v>28741</v>
      </c>
      <c r="BN47" s="7">
        <f>VLOOKUP("*Кабардино-Балкарская*",[1]итого!$1:$1048576,COLUMN(AO48),0)</f>
        <v>28674</v>
      </c>
      <c r="BO47" s="7">
        <f>VLOOKUP("*Кабардино-Балкарская*",[1]итого!$1:$1048576,COLUMN(AP48),0)</f>
        <v>28568</v>
      </c>
      <c r="BP47" s="7">
        <f>VLOOKUP("*Кабардино-Балкарская*",[1]итого!$1:$1048576,COLUMN(AQ48),0)</f>
        <v>28731</v>
      </c>
      <c r="BQ47" s="7">
        <f>VLOOKUP("*Кабардино-Балкарская*",[1]итого!$1:$1048576,COLUMN(AR48),0)</f>
        <v>29098</v>
      </c>
      <c r="BR47" s="7">
        <f>VLOOKUP("*Кабардино-Балкарская*",[1]итого!$1:$1048576,COLUMN(AS48),0)</f>
        <v>29077</v>
      </c>
      <c r="BS47" s="7">
        <f>VLOOKUP("*Кабардино-Балкарская*",[1]итого!$1:$1048576,COLUMN(AT48),0)</f>
        <v>29767</v>
      </c>
      <c r="BT47" s="7">
        <f>VLOOKUP("*Кабардино-Балкарская*",[1]итого!$1:$1048576,COLUMN(AU48),0)</f>
        <v>30387</v>
      </c>
      <c r="BU47" s="7">
        <f>VLOOKUP("*Кабардино-Балкарская*",[1]итого!$1:$1048576,COLUMN(AV48),0)</f>
        <v>31095</v>
      </c>
      <c r="BV47" s="7">
        <f>VLOOKUP("*Кабардино-Балкарская*",[1]итого!$1:$1048576,COLUMN(AW48),0)</f>
        <v>32079</v>
      </c>
      <c r="BW47" s="7">
        <f>VLOOKUP("*Кабардино-Балкарская*",[1]итого!$1:$1048576,COLUMN(AX48),0)</f>
        <v>32352</v>
      </c>
      <c r="BX47" s="7">
        <f>VLOOKUP("*Кабардино-Балкарская*",[1]итого!$1:$1048576,COLUMN(AY48),0)</f>
        <v>33027</v>
      </c>
      <c r="BY47" s="7">
        <f>VLOOKUP("*Кабардино-Балкарская*",[1]итого!$1:$1048576,COLUMN(AZ48),0)</f>
        <v>33811</v>
      </c>
      <c r="BZ47" s="7">
        <f>VLOOKUP("*Кабардино-Балкарская*",[1]итого!$1:$1048576,COLUMN(BA48),0)</f>
        <v>34770</v>
      </c>
      <c r="CA47" s="7">
        <f>VLOOKUP("*Кабардино-Балкарская*",[1]итого!$1:$1048576,COLUMN(BB48),0)</f>
        <v>35556</v>
      </c>
      <c r="CB47" s="7">
        <f>VLOOKUP("*Кабардино-Балкарская*",[1]итого!$1:$1048576,COLUMN(BC48),0)</f>
        <v>36668</v>
      </c>
      <c r="CC47" s="7">
        <f>VLOOKUP("*Кабардино-Балкарская*",[1]итого!$1:$1048576,COLUMN(BD48),0)</f>
        <v>37096</v>
      </c>
      <c r="CD47" s="7">
        <f>VLOOKUP("*Кабардино-Балкарская*",[1]итого!$1:$1048576,COLUMN(BE48),0)</f>
        <v>38553</v>
      </c>
      <c r="CE47" s="7">
        <f>VLOOKUP("*Кабардино-Балкарская*",[1]итого!$1:$1048576,COLUMN(BF48),0)</f>
        <v>40295</v>
      </c>
      <c r="CF47" s="7">
        <f>VLOOKUP("*Кабардино-Балкарская*",[1]итого!$1:$1048576,COLUMN(BG48),0)</f>
        <v>41531</v>
      </c>
      <c r="CG47" s="7">
        <f>VLOOKUP("*Кабардино-Балкарская*",[1]итого!$1:$1048576,COLUMN(BH48),0)</f>
        <v>42609</v>
      </c>
      <c r="CH47" s="7">
        <f>VLOOKUP("*Кабардино-Балкарская*",[1]итого!$1:$1048576,COLUMN(BI48),0)</f>
        <v>42935</v>
      </c>
      <c r="CI47" s="7">
        <f>VLOOKUP("*Кабардино-Балкарская*",[1]итого!$1:$1048576,COLUMN(BJ48),0)</f>
        <v>43117</v>
      </c>
      <c r="CJ47" s="7">
        <f>VLOOKUP("*Кабардино-Балкарская*",[1]итого!$1:$1048576,COLUMN(BK48),0)</f>
        <v>43285</v>
      </c>
      <c r="CK47" s="7">
        <f>VLOOKUP("*Кабардино-Балкарская*",[1]итого!$1:$1048576,COLUMN(BL48),0)</f>
        <v>43693</v>
      </c>
      <c r="CL47" s="7">
        <f>VLOOKUP("*Кабардино-Балкарская*",[1]итого!$1:$1048576,COLUMN(BM48),0)</f>
        <v>44171</v>
      </c>
      <c r="CM47" s="7">
        <f>VLOOKUP("*Кабардино-Балкарская*",[1]итого!$1:$1048576,COLUMN(BN48),0)</f>
        <v>44939</v>
      </c>
      <c r="CN47" s="7">
        <f>VLOOKUP("*Кабардино-Балкарская*",[1]итого!$1:$1048576,COLUMN(BO48),0)</f>
        <v>45704</v>
      </c>
      <c r="CO47" s="7">
        <f>VLOOKUP("*Кабардино-Балкарская*",[1]итого!$1:$1048576,COLUMN(BP48),0)</f>
        <v>45286</v>
      </c>
      <c r="CP47" s="7">
        <f>VLOOKUP("*Кабардино-Балкарская*",[1]итого!$1:$1048576,COLUMN(BQ48),0)</f>
        <v>45558</v>
      </c>
      <c r="CQ47" s="7">
        <f>VLOOKUP("*Кабардино-Балкарская*",[1]итого!$1:$1048576,COLUMN(BR48),0)</f>
        <v>45453</v>
      </c>
      <c r="CR47" s="7">
        <f>VLOOKUP("*Кабардино-Балкарская*",[1]итого!$1:$1048576,COLUMN(BS48),0)</f>
        <v>45649</v>
      </c>
      <c r="CS47" s="7">
        <f>VLOOKUP("*Кабардино-Балкарская*",[1]итого!$1:$1048576,COLUMN(BT48),0)</f>
        <v>44469</v>
      </c>
      <c r="CT47" s="7">
        <f>VLOOKUP("*Кабардино-Балкарская*",[1]итого!$1:$1048576,COLUMN(BU48),0)</f>
        <v>44462</v>
      </c>
      <c r="CU47" s="7">
        <f>VLOOKUP("*Кабардино-Балкарская*",[1]итого!$1:$1048576,COLUMN(BV48),0)</f>
        <v>41948</v>
      </c>
      <c r="CV47" s="7">
        <f>VLOOKUP("*Кабардино-Балкарская*",[1]итого!$1:$1048576,COLUMN(BW48),0)</f>
        <v>41959</v>
      </c>
      <c r="CW47" s="7">
        <f>VLOOKUP("*Кабардино-Балкарская*",[1]итого!$1:$1048576,COLUMN(BX48),0)</f>
        <v>42270</v>
      </c>
      <c r="CX47" s="7">
        <f>VLOOKUP("*Кабардино-Балкарская*",[1]итого!$1:$1048576,COLUMN(BY48),0)</f>
        <v>42575</v>
      </c>
      <c r="CY47" s="7">
        <f>VLOOKUP("*Кабардино-Балкарская*",[1]итого!$1:$1048576,COLUMN(BZ48),0)</f>
        <v>42884</v>
      </c>
      <c r="CZ47" s="7">
        <f>VLOOKUP("*Кабардино-Балкарская*",[1]итого!$1:$1048576,COLUMN(CA48),0)</f>
        <v>43056</v>
      </c>
      <c r="DA47" s="7">
        <f>VLOOKUP("*Кабардино-Балкарская*",[1]итого!$1:$1048576,COLUMN(CB48),0)</f>
        <v>42674</v>
      </c>
      <c r="DB47" s="7">
        <f>VLOOKUP("*Кабардино-Балкарская*",[1]итого!$1:$1048576,COLUMN(CC48),0)</f>
        <v>43227</v>
      </c>
      <c r="DC47" s="7">
        <f>VLOOKUP("*Кабардино-Балкарская*",[1]итого!$1:$1048576,COLUMN(CD48),0)</f>
        <v>43413</v>
      </c>
      <c r="DD47" s="7">
        <f>VLOOKUP("*Кабардино-Балкарская*",[1]итого!$1:$1048576,COLUMN(CE48),0)</f>
        <v>43949</v>
      </c>
      <c r="DE47" s="7">
        <f>VLOOKUP("*Кабардино-Балкарская*",[1]итого!$1:$1048576,COLUMN(CF48),0)</f>
        <v>44954</v>
      </c>
      <c r="DF47" s="7">
        <f>VLOOKUP("*Кабардино-Балкарская*",[1]итого!$1:$1048576,COLUMN(CG48),0)</f>
        <v>45277</v>
      </c>
    </row>
    <row r="48" spans="1:110" ht="31.5" x14ac:dyDescent="0.25">
      <c r="A48" s="8" t="s">
        <v>44</v>
      </c>
      <c r="B48" s="7">
        <v>6119.8090000000002</v>
      </c>
      <c r="C48" s="7">
        <v>6177.652</v>
      </c>
      <c r="D48" s="7">
        <v>6267.3019999999997</v>
      </c>
      <c r="E48" s="7">
        <v>6349.317</v>
      </c>
      <c r="F48" s="7">
        <v>6372.7209999999995</v>
      </c>
      <c r="G48" s="7">
        <v>6471.1940000000004</v>
      </c>
      <c r="H48" s="7">
        <v>6556.1490000000003</v>
      </c>
      <c r="I48" s="7">
        <v>6672.8130000000001</v>
      </c>
      <c r="J48" s="7">
        <v>6786.2110000000002</v>
      </c>
      <c r="K48" s="7">
        <v>6929.8549999999996</v>
      </c>
      <c r="L48" s="7">
        <v>7054.9709999999995</v>
      </c>
      <c r="M48" s="7">
        <v>7053.9750000000004</v>
      </c>
      <c r="N48" s="7">
        <v>7140.2629999999999</v>
      </c>
      <c r="O48" s="7">
        <v>7335.9780000000001</v>
      </c>
      <c r="P48" s="7">
        <v>7517.9260000000004</v>
      </c>
      <c r="Q48" s="7">
        <v>7657.8040000000001</v>
      </c>
      <c r="R48" s="7">
        <v>7792.9920000000002</v>
      </c>
      <c r="S48" s="7">
        <v>7951.2939999999999</v>
      </c>
      <c r="T48" s="7">
        <v>8092.6729999999998</v>
      </c>
      <c r="U48" s="7">
        <v>8277.1919999999991</v>
      </c>
      <c r="V48" s="7">
        <v>8384.2489999999998</v>
      </c>
      <c r="W48" s="7">
        <v>8585.1640000000007</v>
      </c>
      <c r="X48" s="7">
        <v>8711.3119999999999</v>
      </c>
      <c r="Y48" s="7">
        <v>8738.9102888800007</v>
      </c>
      <c r="Z48" s="7">
        <v>8849.0222161999991</v>
      </c>
      <c r="AA48" s="7">
        <f>VLOOKUP("*Карачаево*",[1]итого!$1:$1048576,COLUMN(B49),0)</f>
        <v>8739</v>
      </c>
      <c r="AB48" s="7">
        <f>VLOOKUP("*Карачаево*",[1]итого!$1:$1048576,COLUMN(C49),0)</f>
        <v>8849</v>
      </c>
      <c r="AC48" s="7">
        <f>VLOOKUP("*Карачаево*",[1]итого!$1:$1048576,COLUMN(D49),0)</f>
        <v>9029</v>
      </c>
      <c r="AD48" s="7">
        <f>VLOOKUP("*Карачаево*",[1]итого!$1:$1048576,COLUMN(E49),0)</f>
        <v>9226</v>
      </c>
      <c r="AE48" s="7">
        <f>VLOOKUP("*Карачаево*",[1]итого!$1:$1048576,COLUMN(F49),0)</f>
        <v>9321</v>
      </c>
      <c r="AF48" s="7">
        <f>VLOOKUP("*Карачаево*",[1]итого!$1:$1048576,COLUMN(G49),0)</f>
        <v>9421</v>
      </c>
      <c r="AG48" s="7">
        <f>VLOOKUP("*Карачаево*",[1]итого!$1:$1048576,COLUMN(H49),0)</f>
        <v>9505</v>
      </c>
      <c r="AH48" s="7">
        <f>VLOOKUP("*Карачаево*",[1]итого!$1:$1048576,COLUMN(I49),0)</f>
        <v>9602</v>
      </c>
      <c r="AI48" s="7">
        <f>VLOOKUP("*Карачаево*",[1]итого!$1:$1048576,COLUMN(J49),0)</f>
        <v>9775</v>
      </c>
      <c r="AJ48" s="7">
        <f>VLOOKUP("*Карачаево*",[1]итого!$1:$1048576,COLUMN(K49),0)</f>
        <v>9854</v>
      </c>
      <c r="AK48" s="7">
        <f>VLOOKUP("*Карачаево*",[1]итого!$1:$1048576,COLUMN(L49),0)</f>
        <v>10008</v>
      </c>
      <c r="AL48" s="7">
        <f>VLOOKUP("*Карачаево*",[1]итого!$1:$1048576,COLUMN(M49),0)</f>
        <v>10170</v>
      </c>
      <c r="AM48" s="7">
        <f>VLOOKUP("*Карачаево*",[1]итого!$1:$1048576,COLUMN(N49),0)</f>
        <v>10225</v>
      </c>
      <c r="AN48" s="7">
        <f>VLOOKUP("*Карачаево*",[1]итого!$1:$1048576,COLUMN(O49),0)</f>
        <v>10328</v>
      </c>
      <c r="AO48" s="7">
        <f>VLOOKUP("*Карачаево*",[1]итого!$1:$1048576,COLUMN(P49),0)</f>
        <v>10397</v>
      </c>
      <c r="AP48" s="7">
        <f>VLOOKUP("*Карачаево*",[1]итого!$1:$1048576,COLUMN(Q49),0)</f>
        <v>10528</v>
      </c>
      <c r="AQ48" s="7">
        <f>VLOOKUP("*Карачаево*",[1]итого!$1:$1048576,COLUMN(R49),0)</f>
        <v>10590</v>
      </c>
      <c r="AR48" s="7">
        <f>VLOOKUP("*Карачаево*",[1]итого!$1:$1048576,COLUMN(S49),0)</f>
        <v>10753</v>
      </c>
      <c r="AS48" s="7">
        <f>VLOOKUP("*Карачаево*",[1]итого!$1:$1048576,COLUMN(T49),0)</f>
        <v>10951</v>
      </c>
      <c r="AT48" s="7">
        <f>VLOOKUP("*Карачаево*",[1]итого!$1:$1048576,COLUMN(U49),0)</f>
        <v>11244</v>
      </c>
      <c r="AU48" s="7">
        <f>VLOOKUP("*Карачаево*",[1]итого!$1:$1048576,COLUMN(V49),0)</f>
        <v>11540</v>
      </c>
      <c r="AV48" s="7">
        <f>VLOOKUP("*Карачаево*",[1]итого!$1:$1048576,COLUMN(W49),0)</f>
        <v>11990</v>
      </c>
      <c r="AW48" s="7">
        <f>VLOOKUP("*Карачаево*",[1]итого!$1:$1048576,COLUMN(X49),0)</f>
        <v>12176</v>
      </c>
      <c r="AX48" s="7">
        <f>VLOOKUP("*Карачаево*",[1]итого!$1:$1048576,COLUMN(Y49),0)</f>
        <v>12540</v>
      </c>
      <c r="AY48" s="7">
        <f>VLOOKUP("*Карачаево*",[1]итого!$1:$1048576,COLUMN(Z49),0)</f>
        <v>12701</v>
      </c>
      <c r="AZ48" s="7">
        <f>VLOOKUP("*Карачаево*",[1]итого!$1:$1048576,COLUMN(AA49),0)</f>
        <v>12958</v>
      </c>
      <c r="BA48" s="7">
        <f>VLOOKUP("*Карачаево*",[1]итого!$1:$1048576,COLUMN(AB49),0)</f>
        <v>13369</v>
      </c>
      <c r="BB48" s="7">
        <f>VLOOKUP("*Карачаево*",[1]итого!$1:$1048576,COLUMN(AC49),0)</f>
        <v>14034</v>
      </c>
      <c r="BC48" s="7">
        <f>VLOOKUP("*Карачаево*",[1]итого!$1:$1048576,COLUMN(AD49),0)</f>
        <v>14370</v>
      </c>
      <c r="BD48" s="7">
        <f>VLOOKUP("*Карачаево*",[1]итого!$1:$1048576,COLUMN(AE49),0)</f>
        <v>14764</v>
      </c>
      <c r="BE48" s="7">
        <f>VLOOKUP("*Карачаево*",[1]итого!$1:$1048576,COLUMN(AF49),0)</f>
        <v>15265</v>
      </c>
      <c r="BF48" s="7">
        <f>VLOOKUP("*Карачаево*",[1]итого!$1:$1048576,COLUMN(AG49),0)</f>
        <v>15739</v>
      </c>
      <c r="BG48" s="7">
        <f>VLOOKUP("*Карачаево*",[1]итого!$1:$1048576,COLUMN(AH49),0)</f>
        <v>16387</v>
      </c>
      <c r="BH48" s="7">
        <f>VLOOKUP("*Карачаево*",[1]итого!$1:$1048576,COLUMN(AI49),0)</f>
        <v>17061</v>
      </c>
      <c r="BI48" s="7">
        <f>VLOOKUP("*Карачаево*",[1]итого!$1:$1048576,COLUMN(AJ49),0)</f>
        <v>17420</v>
      </c>
      <c r="BJ48" s="7">
        <f>VLOOKUP("*Карачаево*",[1]итого!$1:$1048576,COLUMN(AK49),0)</f>
        <v>18219</v>
      </c>
      <c r="BK48" s="7">
        <f>VLOOKUP("*Карачаево*",[1]итого!$1:$1048576,COLUMN(AL49),0)</f>
        <v>18557</v>
      </c>
      <c r="BL48" s="7">
        <f>VLOOKUP("*Карачаево*",[1]итого!$1:$1048576,COLUMN(AM49),0)</f>
        <v>19069</v>
      </c>
      <c r="BM48" s="7">
        <f>VLOOKUP("*Карачаево*",[1]итого!$1:$1048576,COLUMN(AN49),0)</f>
        <v>19741</v>
      </c>
      <c r="BN48" s="7">
        <f>VLOOKUP("*Карачаево*",[1]итого!$1:$1048576,COLUMN(AO49),0)</f>
        <v>19783</v>
      </c>
      <c r="BO48" s="7">
        <f>VLOOKUP("*Карачаево*",[1]итого!$1:$1048576,COLUMN(AP49),0)</f>
        <v>19676</v>
      </c>
      <c r="BP48" s="7">
        <f>VLOOKUP("*Карачаево*",[1]итого!$1:$1048576,COLUMN(AQ49),0)</f>
        <v>19724</v>
      </c>
      <c r="BQ48" s="7">
        <f>VLOOKUP("*Карачаево*",[1]итого!$1:$1048576,COLUMN(AR49),0)</f>
        <v>20159</v>
      </c>
      <c r="BR48" s="7">
        <f>VLOOKUP("*Карачаево*",[1]итого!$1:$1048576,COLUMN(AS49),0)</f>
        <v>20198</v>
      </c>
      <c r="BS48" s="7">
        <f>VLOOKUP("*Карачаево*",[1]итого!$1:$1048576,COLUMN(AT49),0)</f>
        <v>21036</v>
      </c>
      <c r="BT48" s="7">
        <f>VLOOKUP("*Карачаево*",[1]итого!$1:$1048576,COLUMN(AU49),0)</f>
        <v>21993</v>
      </c>
      <c r="BU48" s="7">
        <f>VLOOKUP("*Карачаево*",[1]итого!$1:$1048576,COLUMN(AV49),0)</f>
        <v>22912</v>
      </c>
      <c r="BV48" s="7">
        <f>VLOOKUP("*Карачаево*",[1]итого!$1:$1048576,COLUMN(AW49),0)</f>
        <v>23832</v>
      </c>
      <c r="BW48" s="7">
        <f>VLOOKUP("*Карачаево*",[1]итого!$1:$1048576,COLUMN(AX49),0)</f>
        <v>24303</v>
      </c>
      <c r="BX48" s="7">
        <f>VLOOKUP("*Карачаево*",[1]итого!$1:$1048576,COLUMN(AY49),0)</f>
        <v>24888</v>
      </c>
      <c r="BY48" s="7">
        <f>VLOOKUP("*Карачаево*",[1]итого!$1:$1048576,COLUMN(AZ49),0)</f>
        <v>25549</v>
      </c>
      <c r="BZ48" s="7">
        <f>VLOOKUP("*Карачаево*",[1]итого!$1:$1048576,COLUMN(BA49),0)</f>
        <v>26299</v>
      </c>
      <c r="CA48" s="7">
        <f>VLOOKUP("*Карачаево*",[1]итого!$1:$1048576,COLUMN(BB49),0)</f>
        <v>27036</v>
      </c>
      <c r="CB48" s="7">
        <f>VLOOKUP("*Карачаево*",[1]итого!$1:$1048576,COLUMN(BC49),0)</f>
        <v>27915</v>
      </c>
      <c r="CC48" s="7">
        <f>VLOOKUP("*Карачаево*",[1]итого!$1:$1048576,COLUMN(BD49),0)</f>
        <v>28361</v>
      </c>
      <c r="CD48" s="7">
        <f>VLOOKUP("*Карачаево*",[1]итого!$1:$1048576,COLUMN(BE49),0)</f>
        <v>29656</v>
      </c>
      <c r="CE48" s="7">
        <f>VLOOKUP("*Карачаево*",[1]итого!$1:$1048576,COLUMN(BF49),0)</f>
        <v>31027</v>
      </c>
      <c r="CF48" s="7">
        <f>VLOOKUP("*Карачаево*",[1]итого!$1:$1048576,COLUMN(BG49),0)</f>
        <v>32285</v>
      </c>
      <c r="CG48" s="7">
        <f>VLOOKUP("*Карачаево*",[1]итого!$1:$1048576,COLUMN(BH49),0)</f>
        <v>33255</v>
      </c>
      <c r="CH48" s="7">
        <f>VLOOKUP("*Карачаево*",[1]итого!$1:$1048576,COLUMN(BI49),0)</f>
        <v>33360</v>
      </c>
      <c r="CI48" s="7">
        <f>VLOOKUP("*Карачаево*",[1]итого!$1:$1048576,COLUMN(BJ49),0)</f>
        <v>33756</v>
      </c>
      <c r="CJ48" s="7">
        <f>VLOOKUP("*Карачаево*",[1]итого!$1:$1048576,COLUMN(BK49),0)</f>
        <v>34165</v>
      </c>
      <c r="CK48" s="7">
        <f>VLOOKUP("*Карачаево*",[1]итого!$1:$1048576,COLUMN(BL49),0)</f>
        <v>34462</v>
      </c>
      <c r="CL48" s="7">
        <f>VLOOKUP("*Карачаево*",[1]итого!$1:$1048576,COLUMN(BM49),0)</f>
        <v>35245</v>
      </c>
      <c r="CM48" s="7">
        <f>VLOOKUP("*Карачаево*",[1]итого!$1:$1048576,COLUMN(BN49),0)</f>
        <v>35632</v>
      </c>
      <c r="CN48" s="7">
        <f>VLOOKUP("*Карачаево*",[1]итого!$1:$1048576,COLUMN(BO49),0)</f>
        <v>36395</v>
      </c>
      <c r="CO48" s="7">
        <f>VLOOKUP("*Карачаево*",[1]итого!$1:$1048576,COLUMN(BP49),0)</f>
        <v>36070</v>
      </c>
      <c r="CP48" s="7">
        <f>VLOOKUP("*Карачаево*",[1]итого!$1:$1048576,COLUMN(BQ49),0)</f>
        <v>36502</v>
      </c>
      <c r="CQ48" s="7">
        <f>VLOOKUP("*Карачаево*",[1]итого!$1:$1048576,COLUMN(BR49),0)</f>
        <v>36487</v>
      </c>
      <c r="CR48" s="7">
        <f>VLOOKUP("*Карачаево*",[1]итого!$1:$1048576,COLUMN(BS49),0)</f>
        <v>36856</v>
      </c>
      <c r="CS48" s="7">
        <f>VLOOKUP("*Карачаево*",[1]итого!$1:$1048576,COLUMN(BT49),0)</f>
        <v>36301</v>
      </c>
      <c r="CT48" s="7">
        <f>VLOOKUP("*Карачаево*",[1]итого!$1:$1048576,COLUMN(BU49),0)</f>
        <v>36322</v>
      </c>
      <c r="CU48" s="7">
        <f>VLOOKUP("*Карачаево*",[1]итого!$1:$1048576,COLUMN(BV49),0)</f>
        <v>34864</v>
      </c>
      <c r="CV48" s="7">
        <f>VLOOKUP("*Карачаево*",[1]итого!$1:$1048576,COLUMN(BW49),0)</f>
        <v>34889</v>
      </c>
      <c r="CW48" s="7">
        <f>VLOOKUP("*Карачаево*",[1]итого!$1:$1048576,COLUMN(BX49),0)</f>
        <v>34857</v>
      </c>
      <c r="CX48" s="7">
        <f>VLOOKUP("*Карачаево*",[1]итого!$1:$1048576,COLUMN(BY49),0)</f>
        <v>34934</v>
      </c>
      <c r="CY48" s="7">
        <f>VLOOKUP("*Карачаево*",[1]итого!$1:$1048576,COLUMN(BZ49),0)</f>
        <v>34987</v>
      </c>
      <c r="CZ48" s="7">
        <f>VLOOKUP("*Карачаево*",[1]итого!$1:$1048576,COLUMN(CA49),0)</f>
        <v>35183</v>
      </c>
      <c r="DA48" s="7">
        <f>VLOOKUP("*Карачаево*",[1]итого!$1:$1048576,COLUMN(CB49),0)</f>
        <v>35082</v>
      </c>
      <c r="DB48" s="7">
        <f>VLOOKUP("*Карачаево*",[1]итого!$1:$1048576,COLUMN(CC49),0)</f>
        <v>35485</v>
      </c>
      <c r="DC48" s="7">
        <f>VLOOKUP("*Карачаево*",[1]итого!$1:$1048576,COLUMN(CD49),0)</f>
        <v>35717</v>
      </c>
      <c r="DD48" s="7">
        <f>VLOOKUP("*Карачаево*",[1]итого!$1:$1048576,COLUMN(CE49),0)</f>
        <v>36142</v>
      </c>
      <c r="DE48" s="7">
        <f>VLOOKUP("*Карачаево*",[1]итого!$1:$1048576,COLUMN(CF49),0)</f>
        <v>36497</v>
      </c>
      <c r="DF48" s="7">
        <f>VLOOKUP("*Карачаево*",[1]итого!$1:$1048576,COLUMN(CG49),0)</f>
        <v>36994</v>
      </c>
    </row>
    <row r="49" spans="1:110" ht="31.5" x14ac:dyDescent="0.25">
      <c r="A49" s="8" t="s">
        <v>45</v>
      </c>
      <c r="B49" s="7">
        <v>11822.777</v>
      </c>
      <c r="C49" s="7">
        <v>11893.278</v>
      </c>
      <c r="D49" s="7">
        <v>12009.312</v>
      </c>
      <c r="E49" s="7">
        <v>12163.087</v>
      </c>
      <c r="F49" s="7">
        <v>12240.704</v>
      </c>
      <c r="G49" s="7">
        <v>12416.737999999999</v>
      </c>
      <c r="H49" s="7">
        <v>12686.995000000001</v>
      </c>
      <c r="I49" s="7">
        <v>12866.468999999999</v>
      </c>
      <c r="J49" s="7">
        <v>12934.12</v>
      </c>
      <c r="K49" s="7">
        <v>13169.814</v>
      </c>
      <c r="L49" s="7">
        <v>13502.84</v>
      </c>
      <c r="M49" s="7">
        <v>13545.790999999999</v>
      </c>
      <c r="N49" s="7">
        <v>13756.368</v>
      </c>
      <c r="O49" s="7">
        <v>13994.078</v>
      </c>
      <c r="P49" s="7">
        <v>14209.509</v>
      </c>
      <c r="Q49" s="7">
        <v>14417.625</v>
      </c>
      <c r="R49" s="7">
        <v>14715.744000000001</v>
      </c>
      <c r="S49" s="7">
        <v>14970.936</v>
      </c>
      <c r="T49" s="7">
        <v>15177.285</v>
      </c>
      <c r="U49" s="7">
        <v>15467.501</v>
      </c>
      <c r="V49" s="7">
        <v>15726.307000000001</v>
      </c>
      <c r="W49" s="7">
        <v>16080.448</v>
      </c>
      <c r="X49" s="7">
        <v>16330.812</v>
      </c>
      <c r="Y49" s="7">
        <v>16512.963020439998</v>
      </c>
      <c r="Z49" s="7">
        <v>16680.674225080002</v>
      </c>
      <c r="AA49" s="7">
        <f>VLOOKUP("*Осетия*",[1]итого!$1:$1048576,COLUMN(B50),0)</f>
        <v>16513</v>
      </c>
      <c r="AB49" s="7">
        <f>VLOOKUP("*Осетия*",[1]итого!$1:$1048576,COLUMN(C50),0)</f>
        <v>16681</v>
      </c>
      <c r="AC49" s="7">
        <f>VLOOKUP("*Осетия*",[1]итого!$1:$1048576,COLUMN(D50),0)</f>
        <v>16910</v>
      </c>
      <c r="AD49" s="7">
        <f>VLOOKUP("*Осетия*",[1]итого!$1:$1048576,COLUMN(E50),0)</f>
        <v>17162</v>
      </c>
      <c r="AE49" s="7">
        <f>VLOOKUP("*Осетия*",[1]итого!$1:$1048576,COLUMN(F50),0)</f>
        <v>17305</v>
      </c>
      <c r="AF49" s="7">
        <f>VLOOKUP("*Осетия*",[1]итого!$1:$1048576,COLUMN(G50),0)</f>
        <v>17505</v>
      </c>
      <c r="AG49" s="7">
        <f>VLOOKUP("*Осетия*",[1]итого!$1:$1048576,COLUMN(H50),0)</f>
        <v>17635</v>
      </c>
      <c r="AH49" s="7">
        <f>VLOOKUP("*Осетия*",[1]итого!$1:$1048576,COLUMN(I50),0)</f>
        <v>17859</v>
      </c>
      <c r="AI49" s="7">
        <f>VLOOKUP("*Осетия*",[1]итого!$1:$1048576,COLUMN(J50),0)</f>
        <v>18142</v>
      </c>
      <c r="AJ49" s="7">
        <f>VLOOKUP("*Осетия*",[1]итого!$1:$1048576,COLUMN(K50),0)</f>
        <v>18292</v>
      </c>
      <c r="AK49" s="7">
        <f>VLOOKUP("*Осетия*",[1]итого!$1:$1048576,COLUMN(L50),0)</f>
        <v>18506</v>
      </c>
      <c r="AL49" s="7">
        <f>VLOOKUP("*Осетия*",[1]итого!$1:$1048576,COLUMN(M50),0)</f>
        <v>18784</v>
      </c>
      <c r="AM49" s="7">
        <f>VLOOKUP("*Осетия*",[1]итого!$1:$1048576,COLUMN(N50),0)</f>
        <v>18957</v>
      </c>
      <c r="AN49" s="7">
        <f>VLOOKUP("*Осетия*",[1]итого!$1:$1048576,COLUMN(O50),0)</f>
        <v>19129</v>
      </c>
      <c r="AO49" s="7">
        <f>VLOOKUP("*Осетия*",[1]итого!$1:$1048576,COLUMN(P50),0)</f>
        <v>19299</v>
      </c>
      <c r="AP49" s="7">
        <f>VLOOKUP("*Осетия*",[1]итого!$1:$1048576,COLUMN(Q50),0)</f>
        <v>19375</v>
      </c>
      <c r="AQ49" s="7">
        <f>VLOOKUP("*Осетия*",[1]итого!$1:$1048576,COLUMN(R50),0)</f>
        <v>19673</v>
      </c>
      <c r="AR49" s="7">
        <f>VLOOKUP("*Осетия*",[1]итого!$1:$1048576,COLUMN(S50),0)</f>
        <v>19800</v>
      </c>
      <c r="AS49" s="7">
        <f>VLOOKUP("*Осетия*",[1]итого!$1:$1048576,COLUMN(T50),0)</f>
        <v>20108</v>
      </c>
      <c r="AT49" s="7">
        <f>VLOOKUP("*Осетия*",[1]итого!$1:$1048576,COLUMN(U50),0)</f>
        <v>20390</v>
      </c>
      <c r="AU49" s="7">
        <f>VLOOKUP("*Осетия*",[1]итого!$1:$1048576,COLUMN(V50),0)</f>
        <v>20887</v>
      </c>
      <c r="AV49" s="7">
        <f>VLOOKUP("*Осетия*",[1]итого!$1:$1048576,COLUMN(W50),0)</f>
        <v>21493</v>
      </c>
      <c r="AW49" s="7">
        <f>VLOOKUP("*Осетия*",[1]итого!$1:$1048576,COLUMN(X50),0)</f>
        <v>21780</v>
      </c>
      <c r="AX49" s="7">
        <f>VLOOKUP("*Осетия*",[1]итого!$1:$1048576,COLUMN(Y50),0)</f>
        <v>22083</v>
      </c>
      <c r="AY49" s="7">
        <f>VLOOKUP("*Осетия*",[1]итого!$1:$1048576,COLUMN(Z50),0)</f>
        <v>22339</v>
      </c>
      <c r="AZ49" s="7">
        <f>VLOOKUP("*Осетия*",[1]итого!$1:$1048576,COLUMN(AA50),0)</f>
        <v>22862</v>
      </c>
      <c r="BA49" s="7">
        <f>VLOOKUP("*Осетия*",[1]итого!$1:$1048576,COLUMN(AB50),0)</f>
        <v>23441</v>
      </c>
      <c r="BB49" s="7">
        <f>VLOOKUP("*Осетия*",[1]итого!$1:$1048576,COLUMN(AC50),0)</f>
        <v>23975</v>
      </c>
      <c r="BC49" s="7">
        <f>VLOOKUP("*Осетия*",[1]итого!$1:$1048576,COLUMN(AD50),0)</f>
        <v>24456</v>
      </c>
      <c r="BD49" s="7">
        <f>VLOOKUP("*Осетия*",[1]итого!$1:$1048576,COLUMN(AE50),0)</f>
        <v>24998</v>
      </c>
      <c r="BE49" s="7">
        <f>VLOOKUP("*Осетия*",[1]итого!$1:$1048576,COLUMN(AF50),0)</f>
        <v>25515</v>
      </c>
      <c r="BF49" s="7">
        <f>VLOOKUP("*Осетия*",[1]итого!$1:$1048576,COLUMN(AG50),0)</f>
        <v>25905</v>
      </c>
      <c r="BG49" s="7">
        <f>VLOOKUP("*Осетия*",[1]итого!$1:$1048576,COLUMN(AH50),0)</f>
        <v>26523</v>
      </c>
      <c r="BH49" s="7">
        <f>VLOOKUP("*Осетия*",[1]итого!$1:$1048576,COLUMN(AI50),0)</f>
        <v>27332</v>
      </c>
      <c r="BI49" s="7">
        <f>VLOOKUP("*Осетия*",[1]итого!$1:$1048576,COLUMN(AJ50),0)</f>
        <v>27671</v>
      </c>
      <c r="BJ49" s="7">
        <f>VLOOKUP("*Осетия*",[1]итого!$1:$1048576,COLUMN(AK50),0)</f>
        <v>28473</v>
      </c>
      <c r="BK49" s="7">
        <f>VLOOKUP("*Осетия*",[1]итого!$1:$1048576,COLUMN(AL50),0)</f>
        <v>29113</v>
      </c>
      <c r="BL49" s="7">
        <f>VLOOKUP("*Осетия*",[1]итого!$1:$1048576,COLUMN(AM50),0)</f>
        <v>29861</v>
      </c>
      <c r="BM49" s="7">
        <f>VLOOKUP("*Осетия*",[1]итого!$1:$1048576,COLUMN(AN50),0)</f>
        <v>30674</v>
      </c>
      <c r="BN49" s="7">
        <f>VLOOKUP("*Осетия*",[1]итого!$1:$1048576,COLUMN(AO50),0)</f>
        <v>30676</v>
      </c>
      <c r="BO49" s="7">
        <f>VLOOKUP("*Осетия*",[1]итого!$1:$1048576,COLUMN(AP50),0)</f>
        <v>30636</v>
      </c>
      <c r="BP49" s="7">
        <f>VLOOKUP("*Осетия*",[1]итого!$1:$1048576,COLUMN(AQ50),0)</f>
        <v>30680</v>
      </c>
      <c r="BQ49" s="7">
        <f>VLOOKUP("*Осетия*",[1]итого!$1:$1048576,COLUMN(AR50),0)</f>
        <v>31097</v>
      </c>
      <c r="BR49" s="7">
        <f>VLOOKUP("*Осетия*",[1]итого!$1:$1048576,COLUMN(AS50),0)</f>
        <v>31264</v>
      </c>
      <c r="BS49" s="7">
        <f>VLOOKUP("*Осетия*",[1]итого!$1:$1048576,COLUMN(AT50),0)</f>
        <v>32172</v>
      </c>
      <c r="BT49" s="7">
        <f>VLOOKUP("*Осетия*",[1]итого!$1:$1048576,COLUMN(AU50),0)</f>
        <v>33100</v>
      </c>
      <c r="BU49" s="7">
        <f>VLOOKUP("*Осетия*",[1]итого!$1:$1048576,COLUMN(AV50),0)</f>
        <v>34130</v>
      </c>
      <c r="BV49" s="7">
        <f>VLOOKUP("*Осетия*",[1]итого!$1:$1048576,COLUMN(AW50),0)</f>
        <v>35575</v>
      </c>
      <c r="BW49" s="7">
        <f>VLOOKUP("*Осетия*",[1]итого!$1:$1048576,COLUMN(AX50),0)</f>
        <v>36082</v>
      </c>
      <c r="BX49" s="7">
        <f>VLOOKUP("*Осетия*",[1]итого!$1:$1048576,COLUMN(AY50),0)</f>
        <v>37247</v>
      </c>
      <c r="BY49" s="7">
        <f>VLOOKUP("*Осетия*",[1]итого!$1:$1048576,COLUMN(AZ50),0)</f>
        <v>38452</v>
      </c>
      <c r="BZ49" s="7">
        <f>VLOOKUP("*Осетия*",[1]итого!$1:$1048576,COLUMN(BA50),0)</f>
        <v>39767</v>
      </c>
      <c r="CA49" s="7">
        <f>VLOOKUP("*Осетия*",[1]итого!$1:$1048576,COLUMN(BB50),0)</f>
        <v>41178</v>
      </c>
      <c r="CB49" s="7">
        <f>VLOOKUP("*Осетия*",[1]итого!$1:$1048576,COLUMN(BC50),0)</f>
        <v>42924</v>
      </c>
      <c r="CC49" s="7">
        <f>VLOOKUP("*Осетия*",[1]итого!$1:$1048576,COLUMN(BD50),0)</f>
        <v>43356</v>
      </c>
      <c r="CD49" s="7">
        <f>VLOOKUP("*Осетия*",[1]итого!$1:$1048576,COLUMN(BE50),0)</f>
        <v>45700</v>
      </c>
      <c r="CE49" s="7">
        <f>VLOOKUP("*Осетия*",[1]итого!$1:$1048576,COLUMN(BF50),0)</f>
        <v>48226</v>
      </c>
      <c r="CF49" s="7">
        <f>VLOOKUP("*Осетия*",[1]итого!$1:$1048576,COLUMN(BG50),0)</f>
        <v>50570</v>
      </c>
      <c r="CG49" s="7">
        <f>VLOOKUP("*Осетия*",[1]итого!$1:$1048576,COLUMN(BH50),0)</f>
        <v>52402</v>
      </c>
      <c r="CH49" s="7">
        <f>VLOOKUP("*Осетия*",[1]итого!$1:$1048576,COLUMN(BI50),0)</f>
        <v>53516</v>
      </c>
      <c r="CI49" s="7">
        <f>VLOOKUP("*Осетия*",[1]итого!$1:$1048576,COLUMN(BJ50),0)</f>
        <v>54076</v>
      </c>
      <c r="CJ49" s="7">
        <f>VLOOKUP("*Осетия*",[1]итого!$1:$1048576,COLUMN(BK50),0)</f>
        <v>54789</v>
      </c>
      <c r="CK49" s="7">
        <f>VLOOKUP("*Осетия*",[1]итого!$1:$1048576,COLUMN(BL50),0)</f>
        <v>55517</v>
      </c>
      <c r="CL49" s="7">
        <f>VLOOKUP("*Осетия*",[1]итого!$1:$1048576,COLUMN(BM50),0)</f>
        <v>56205</v>
      </c>
      <c r="CM49" s="7">
        <f>VLOOKUP("*Осетия*",[1]итого!$1:$1048576,COLUMN(BN50),0)</f>
        <v>57027</v>
      </c>
      <c r="CN49" s="7">
        <f>VLOOKUP("*Осетия*",[1]итого!$1:$1048576,COLUMN(BO50),0)</f>
        <v>58554</v>
      </c>
      <c r="CO49" s="7">
        <f>VLOOKUP("*Осетия*",[1]итого!$1:$1048576,COLUMN(BP50),0)</f>
        <v>58042</v>
      </c>
      <c r="CP49" s="7">
        <f>VLOOKUP("*Осетия*",[1]итого!$1:$1048576,COLUMN(BQ50),0)</f>
        <v>58451</v>
      </c>
      <c r="CQ49" s="7">
        <f>VLOOKUP("*Осетия*",[1]итого!$1:$1048576,COLUMN(BR50),0)</f>
        <v>58498</v>
      </c>
      <c r="CR49" s="7">
        <f>VLOOKUP("*Осетия*",[1]итого!$1:$1048576,COLUMN(BS50),0)</f>
        <v>59109</v>
      </c>
      <c r="CS49" s="7">
        <f>VLOOKUP("*Осетия*",[1]итого!$1:$1048576,COLUMN(BT50),0)</f>
        <v>58085</v>
      </c>
      <c r="CT49" s="7">
        <f>VLOOKUP("*Осетия*",[1]итого!$1:$1048576,COLUMN(BU50),0)</f>
        <v>58197</v>
      </c>
      <c r="CU49" s="7">
        <f>VLOOKUP("*Осетия*",[1]итого!$1:$1048576,COLUMN(BV50),0)</f>
        <v>55955</v>
      </c>
      <c r="CV49" s="7">
        <f>VLOOKUP("*Осетия*",[1]итого!$1:$1048576,COLUMN(BW50),0)</f>
        <v>56212</v>
      </c>
      <c r="CW49" s="7">
        <f>VLOOKUP("*Осетия*",[1]итого!$1:$1048576,COLUMN(BX50),0)</f>
        <v>56459</v>
      </c>
      <c r="CX49" s="7">
        <f>VLOOKUP("*Осетия*",[1]итого!$1:$1048576,COLUMN(BY50),0)</f>
        <v>56725</v>
      </c>
      <c r="CY49" s="7">
        <f>VLOOKUP("*Осетия*",[1]итого!$1:$1048576,COLUMN(BZ50),0)</f>
        <v>57046</v>
      </c>
      <c r="CZ49" s="7">
        <f>VLOOKUP("*Осетия*",[1]итого!$1:$1048576,COLUMN(CA50),0)</f>
        <v>57080</v>
      </c>
      <c r="DA49" s="7">
        <f>VLOOKUP("*Осетия*",[1]итого!$1:$1048576,COLUMN(CB50),0)</f>
        <v>56606</v>
      </c>
      <c r="DB49" s="7">
        <f>VLOOKUP("*Осетия*",[1]итого!$1:$1048576,COLUMN(CC50),0)</f>
        <v>57211</v>
      </c>
      <c r="DC49" s="7">
        <f>VLOOKUP("*Осетия*",[1]итого!$1:$1048576,COLUMN(CD50),0)</f>
        <v>57593</v>
      </c>
      <c r="DD49" s="7">
        <f>VLOOKUP("*Осетия*",[1]итого!$1:$1048576,COLUMN(CE50),0)</f>
        <v>58186</v>
      </c>
      <c r="DE49" s="7">
        <f>VLOOKUP("*Осетия*",[1]итого!$1:$1048576,COLUMN(CF50),0)</f>
        <v>58865</v>
      </c>
      <c r="DF49" s="7">
        <f>VLOOKUP("*Осетия*",[1]итого!$1:$1048576,COLUMN(CG50),0)</f>
        <v>59911</v>
      </c>
    </row>
    <row r="50" spans="1:110" x14ac:dyDescent="0.25">
      <c r="A50" s="8" t="s">
        <v>46</v>
      </c>
      <c r="B50" s="7">
        <v>2177.89</v>
      </c>
      <c r="C50" s="7">
        <v>2203.8539999999998</v>
      </c>
      <c r="D50" s="7">
        <v>2235.6</v>
      </c>
      <c r="E50" s="7">
        <v>2283.5859999999998</v>
      </c>
      <c r="F50" s="7">
        <v>2339.299</v>
      </c>
      <c r="G50" s="7">
        <v>2388.8580000000002</v>
      </c>
      <c r="H50" s="7">
        <v>2463.366</v>
      </c>
      <c r="I50" s="7">
        <v>2531.2620000000002</v>
      </c>
      <c r="J50" s="7">
        <v>2634.4409999999998</v>
      </c>
      <c r="K50" s="7">
        <v>2750.77</v>
      </c>
      <c r="L50" s="7">
        <v>2890.5619999999999</v>
      </c>
      <c r="M50" s="7">
        <v>2930.3620000000001</v>
      </c>
      <c r="N50" s="7">
        <v>3006.8780000000002</v>
      </c>
      <c r="O50" s="7">
        <v>3082.0459999999998</v>
      </c>
      <c r="P50" s="7">
        <v>3207.0390000000002</v>
      </c>
      <c r="Q50" s="7">
        <v>3287.4810000000002</v>
      </c>
      <c r="R50" s="7">
        <v>3406.8510000000001</v>
      </c>
      <c r="S50" s="7">
        <v>3563.0770000000002</v>
      </c>
      <c r="T50" s="7">
        <v>3665.4389999999999</v>
      </c>
      <c r="U50" s="7">
        <v>3788.857</v>
      </c>
      <c r="V50" s="7">
        <v>3971.59</v>
      </c>
      <c r="W50" s="7">
        <v>4107.3270000000002</v>
      </c>
      <c r="X50" s="7">
        <v>4137.8419999999996</v>
      </c>
      <c r="Y50" s="7">
        <v>4153.3935846300001</v>
      </c>
      <c r="Z50" s="7">
        <v>4256.1274504699995</v>
      </c>
      <c r="AA50" s="7">
        <f>VLOOKUP("*Чеченская*",[1]итого!$1:$1048576,COLUMN(B51),0)</f>
        <v>4153</v>
      </c>
      <c r="AB50" s="7">
        <f>VLOOKUP("*Чеченская*",[1]итого!$1:$1048576,COLUMN(C51),0)</f>
        <v>4256</v>
      </c>
      <c r="AC50" s="7">
        <f>VLOOKUP("*Чеченская*",[1]итого!$1:$1048576,COLUMN(D51),0)</f>
        <v>4381</v>
      </c>
      <c r="AD50" s="7">
        <f>VLOOKUP("*Чеченская*",[1]итого!$1:$1048576,COLUMN(E51),0)</f>
        <v>4463</v>
      </c>
      <c r="AE50" s="7">
        <f>VLOOKUP("*Чеченская*",[1]итого!$1:$1048576,COLUMN(F51),0)</f>
        <v>4567</v>
      </c>
      <c r="AF50" s="7">
        <f>VLOOKUP("*Чеченская*",[1]итого!$1:$1048576,COLUMN(G51),0)</f>
        <v>4648</v>
      </c>
      <c r="AG50" s="7">
        <f>VLOOKUP("*Чеченская*",[1]итого!$1:$1048576,COLUMN(H51),0)</f>
        <v>4814</v>
      </c>
      <c r="AH50" s="7">
        <f>VLOOKUP("*Чеченская*",[1]итого!$1:$1048576,COLUMN(I51),0)</f>
        <v>4995</v>
      </c>
      <c r="AI50" s="7">
        <f>VLOOKUP("*Чеченская*",[1]итого!$1:$1048576,COLUMN(J51),0)</f>
        <v>5187</v>
      </c>
      <c r="AJ50" s="7">
        <f>VLOOKUP("*Чеченская*",[1]итого!$1:$1048576,COLUMN(K51),0)</f>
        <v>5388</v>
      </c>
      <c r="AK50" s="7">
        <f>VLOOKUP("*Чеченская*",[1]итого!$1:$1048576,COLUMN(L51),0)</f>
        <v>5568</v>
      </c>
      <c r="AL50" s="7">
        <f>VLOOKUP("*Чеченская*",[1]итого!$1:$1048576,COLUMN(M51),0)</f>
        <v>5748</v>
      </c>
      <c r="AM50" s="7">
        <f>VLOOKUP("*Чеченская*",[1]итого!$1:$1048576,COLUMN(N51),0)</f>
        <v>5798</v>
      </c>
      <c r="AN50" s="7">
        <f>VLOOKUP("*Чеченская*",[1]итого!$1:$1048576,COLUMN(O51),0)</f>
        <v>5936</v>
      </c>
      <c r="AO50" s="7">
        <f>VLOOKUP("*Чеченская*",[1]итого!$1:$1048576,COLUMN(P51),0)</f>
        <v>6103</v>
      </c>
      <c r="AP50" s="7">
        <f>VLOOKUP("*Чеченская*",[1]итого!$1:$1048576,COLUMN(Q51),0)</f>
        <v>6219</v>
      </c>
      <c r="AQ50" s="7">
        <f>VLOOKUP("*Чеченская*",[1]итого!$1:$1048576,COLUMN(R51),0)</f>
        <v>6508</v>
      </c>
      <c r="AR50" s="7">
        <f>VLOOKUP("*Чеченская*",[1]итого!$1:$1048576,COLUMN(S51),0)</f>
        <v>6675</v>
      </c>
      <c r="AS50" s="7">
        <f>VLOOKUP("*Чеченская*",[1]итого!$1:$1048576,COLUMN(T51),0)</f>
        <v>6796</v>
      </c>
      <c r="AT50" s="7">
        <f>VLOOKUP("*Чеченская*",[1]итого!$1:$1048576,COLUMN(U51),0)</f>
        <v>6832</v>
      </c>
      <c r="AU50" s="7">
        <f>VLOOKUP("*Чеченская*",[1]итого!$1:$1048576,COLUMN(V51),0)</f>
        <v>7211</v>
      </c>
      <c r="AV50" s="7">
        <f>VLOOKUP("*Чеченская*",[1]итого!$1:$1048576,COLUMN(W51),0)</f>
        <v>7747</v>
      </c>
      <c r="AW50" s="7">
        <f>VLOOKUP("*Чеченская*",[1]итого!$1:$1048576,COLUMN(X51),0)</f>
        <v>8082</v>
      </c>
      <c r="AX50" s="7">
        <f>VLOOKUP("*Чеченская*",[1]итого!$1:$1048576,COLUMN(Y51),0)</f>
        <v>8879</v>
      </c>
      <c r="AY50" s="7">
        <f>VLOOKUP("*Чеченская*",[1]итого!$1:$1048576,COLUMN(Z51),0)</f>
        <v>9060</v>
      </c>
      <c r="AZ50" s="7">
        <f>VLOOKUP("*Чеченская*",[1]итого!$1:$1048576,COLUMN(AA51),0)</f>
        <v>9350</v>
      </c>
      <c r="BA50" s="7">
        <f>VLOOKUP("*Чеченская*",[1]итого!$1:$1048576,COLUMN(AB51),0)</f>
        <v>9827</v>
      </c>
      <c r="BB50" s="7">
        <f>VLOOKUP("*Чеченская*",[1]итого!$1:$1048576,COLUMN(AC51),0)</f>
        <v>10446</v>
      </c>
      <c r="BC50" s="7">
        <f>VLOOKUP("*Чеченская*",[1]итого!$1:$1048576,COLUMN(AD51),0)</f>
        <v>10917</v>
      </c>
      <c r="BD50" s="7">
        <f>VLOOKUP("*Чеченская*",[1]итого!$1:$1048576,COLUMN(AE51),0)</f>
        <v>11482</v>
      </c>
      <c r="BE50" s="7">
        <f>VLOOKUP("*Чеченская*",[1]итого!$1:$1048576,COLUMN(AF51),0)</f>
        <v>12018</v>
      </c>
      <c r="BF50" s="7">
        <f>VLOOKUP("*Чеченская*",[1]итого!$1:$1048576,COLUMN(AG51),0)</f>
        <v>12659</v>
      </c>
      <c r="BG50" s="7">
        <f>VLOOKUP("*Чеченская*",[1]итого!$1:$1048576,COLUMN(AH51),0)</f>
        <v>13175</v>
      </c>
      <c r="BH50" s="7">
        <f>VLOOKUP("*Чеченская*",[1]итого!$1:$1048576,COLUMN(AI51),0)</f>
        <v>13786</v>
      </c>
      <c r="BI50" s="7">
        <f>VLOOKUP("*Чеченская*",[1]итого!$1:$1048576,COLUMN(AJ51),0)</f>
        <v>13624</v>
      </c>
      <c r="BJ50" s="7">
        <f>VLOOKUP("*Чеченская*",[1]итого!$1:$1048576,COLUMN(AK51),0)</f>
        <v>13846</v>
      </c>
      <c r="BK50" s="7">
        <f>VLOOKUP("*Чеченская*",[1]итого!$1:$1048576,COLUMN(AL51),0)</f>
        <v>14135</v>
      </c>
      <c r="BL50" s="7">
        <f>VLOOKUP("*Чеченская*",[1]итого!$1:$1048576,COLUMN(AM51),0)</f>
        <v>15066</v>
      </c>
      <c r="BM50" s="7">
        <f>VLOOKUP("*Чеченская*",[1]итого!$1:$1048576,COLUMN(AN51),0)</f>
        <v>15624</v>
      </c>
      <c r="BN50" s="7">
        <f>VLOOKUP("*Чеченская*",[1]итого!$1:$1048576,COLUMN(AO51),0)</f>
        <v>15991</v>
      </c>
      <c r="BO50" s="7">
        <f>VLOOKUP("*Чеченская*",[1]итого!$1:$1048576,COLUMN(AP51),0)</f>
        <v>15928</v>
      </c>
      <c r="BP50" s="7">
        <f>VLOOKUP("*Чеченская*",[1]итого!$1:$1048576,COLUMN(AQ51),0)</f>
        <v>16399</v>
      </c>
      <c r="BQ50" s="7">
        <f>VLOOKUP("*Чеченская*",[1]итого!$1:$1048576,COLUMN(AR51),0)</f>
        <v>16825</v>
      </c>
      <c r="BR50" s="7">
        <f>VLOOKUP("*Чеченская*",[1]итого!$1:$1048576,COLUMN(AS51),0)</f>
        <v>17275</v>
      </c>
      <c r="BS50" s="7">
        <f>VLOOKUP("*Чеченская*",[1]итого!$1:$1048576,COLUMN(AT51),0)</f>
        <v>18295</v>
      </c>
      <c r="BT50" s="7">
        <f>VLOOKUP("*Чеченская*",[1]итого!$1:$1048576,COLUMN(AU51),0)</f>
        <v>19100</v>
      </c>
      <c r="BU50" s="7">
        <f>VLOOKUP("*Чеченская*",[1]итого!$1:$1048576,COLUMN(AV51),0)</f>
        <v>20078</v>
      </c>
      <c r="BV50" s="7">
        <f>VLOOKUP("*Чеченская*",[1]итого!$1:$1048576,COLUMN(AW51),0)</f>
        <v>21330</v>
      </c>
      <c r="BW50" s="7">
        <f>VLOOKUP("*Чеченская*",[1]итого!$1:$1048576,COLUMN(AX51),0)</f>
        <v>21730</v>
      </c>
      <c r="BX50" s="7">
        <f>VLOOKUP("*Чеченская*",[1]итого!$1:$1048576,COLUMN(AY51),0)</f>
        <v>22442</v>
      </c>
      <c r="BY50" s="7">
        <f>VLOOKUP("*Чеченская*",[1]итого!$1:$1048576,COLUMN(AZ51),0)</f>
        <v>23510</v>
      </c>
      <c r="BZ50" s="7">
        <f>VLOOKUP("*Чеченская*",[1]итого!$1:$1048576,COLUMN(BA51),0)</f>
        <v>24683</v>
      </c>
      <c r="CA50" s="7">
        <f>VLOOKUP("*Чеченская*",[1]итого!$1:$1048576,COLUMN(BB51),0)</f>
        <v>25557</v>
      </c>
      <c r="CB50" s="7">
        <f>VLOOKUP("*Чеченская*",[1]итого!$1:$1048576,COLUMN(BC51),0)</f>
        <v>26414</v>
      </c>
      <c r="CC50" s="7">
        <f>VLOOKUP("*Чеченская*",[1]итого!$1:$1048576,COLUMN(BD51),0)</f>
        <v>27631</v>
      </c>
      <c r="CD50" s="7">
        <f>VLOOKUP("*Чеченская*",[1]итого!$1:$1048576,COLUMN(BE51),0)</f>
        <v>28997</v>
      </c>
      <c r="CE50" s="7">
        <f>VLOOKUP("*Чеченская*",[1]итого!$1:$1048576,COLUMN(BF51),0)</f>
        <v>30399</v>
      </c>
      <c r="CF50" s="7">
        <f>VLOOKUP("*Чеченская*",[1]итого!$1:$1048576,COLUMN(BG51),0)</f>
        <v>31787</v>
      </c>
      <c r="CG50" s="7">
        <f>VLOOKUP("*Чеченская*",[1]итого!$1:$1048576,COLUMN(BH51),0)</f>
        <v>32935</v>
      </c>
      <c r="CH50" s="7">
        <f>VLOOKUP("*Чеченская*",[1]итого!$1:$1048576,COLUMN(BI51),0)</f>
        <v>33761</v>
      </c>
      <c r="CI50" s="7">
        <f>VLOOKUP("*Чеченская*",[1]итого!$1:$1048576,COLUMN(BJ51),0)</f>
        <v>34082</v>
      </c>
      <c r="CJ50" s="7">
        <f>VLOOKUP("*Чеченская*",[1]итого!$1:$1048576,COLUMN(BK51),0)</f>
        <v>34153</v>
      </c>
      <c r="CK50" s="7">
        <f>VLOOKUP("*Чеченская*",[1]итого!$1:$1048576,COLUMN(BL51),0)</f>
        <v>34401</v>
      </c>
      <c r="CL50" s="7">
        <f>VLOOKUP("*Чеченская*",[1]итого!$1:$1048576,COLUMN(BM51),0)</f>
        <v>35422</v>
      </c>
      <c r="CM50" s="7">
        <f>VLOOKUP("*Чеченская*",[1]итого!$1:$1048576,COLUMN(BN51),0)</f>
        <v>35767</v>
      </c>
      <c r="CN50" s="7">
        <f>VLOOKUP("*Чеченская*",[1]итого!$1:$1048576,COLUMN(BO51),0)</f>
        <v>36315</v>
      </c>
      <c r="CO50" s="7">
        <f>VLOOKUP("*Чеченская*",[1]итого!$1:$1048576,COLUMN(BP51),0)</f>
        <v>36348</v>
      </c>
      <c r="CP50" s="7">
        <f>VLOOKUP("*Чеченская*",[1]итого!$1:$1048576,COLUMN(BQ51),0)</f>
        <v>36609</v>
      </c>
      <c r="CQ50" s="7">
        <f>VLOOKUP("*Чеченская*",[1]итого!$1:$1048576,COLUMN(BR51),0)</f>
        <v>36643</v>
      </c>
      <c r="CR50" s="7">
        <f>VLOOKUP("*Чеченская*",[1]итого!$1:$1048576,COLUMN(BS51),0)</f>
        <v>36614</v>
      </c>
      <c r="CS50" s="7">
        <f>VLOOKUP("*Чеченская*",[1]итого!$1:$1048576,COLUMN(BT51),0)</f>
        <v>36439</v>
      </c>
      <c r="CT50" s="7">
        <f>VLOOKUP("*Чеченская*",[1]итого!$1:$1048576,COLUMN(BU51),0)</f>
        <v>36515</v>
      </c>
      <c r="CU50" s="7">
        <f>VLOOKUP("*Чеченская*",[1]итого!$1:$1048576,COLUMN(BV51),0)</f>
        <v>36065</v>
      </c>
      <c r="CV50" s="7">
        <f>VLOOKUP("*Чеченская*",[1]итого!$1:$1048576,COLUMN(BW51),0)</f>
        <v>35967</v>
      </c>
      <c r="CW50" s="7">
        <f>VLOOKUP("*Чеченская*",[1]итого!$1:$1048576,COLUMN(BX51),0)</f>
        <v>35928</v>
      </c>
      <c r="CX50" s="7">
        <f>VLOOKUP("*Чеченская*",[1]итого!$1:$1048576,COLUMN(BY51),0)</f>
        <v>35915</v>
      </c>
      <c r="CY50" s="7">
        <f>VLOOKUP("*Чеченская*",[1]итого!$1:$1048576,COLUMN(BZ51),0)</f>
        <v>35905</v>
      </c>
      <c r="CZ50" s="7">
        <f>VLOOKUP("*Чеченская*",[1]итого!$1:$1048576,COLUMN(CA51),0)</f>
        <v>35996</v>
      </c>
      <c r="DA50" s="7">
        <f>VLOOKUP("*Чеченская*",[1]итого!$1:$1048576,COLUMN(CB51),0)</f>
        <v>36200</v>
      </c>
      <c r="DB50" s="7">
        <f>VLOOKUP("*Чеченская*",[1]итого!$1:$1048576,COLUMN(CC51),0)</f>
        <v>36262</v>
      </c>
      <c r="DC50" s="7">
        <f>VLOOKUP("*Чеченская*",[1]итого!$1:$1048576,COLUMN(CD51),0)</f>
        <v>36413</v>
      </c>
      <c r="DD50" s="7">
        <f>VLOOKUP("*Чеченская*",[1]итого!$1:$1048576,COLUMN(CE51),0)</f>
        <v>36653</v>
      </c>
      <c r="DE50" s="7">
        <f>VLOOKUP("*Чеченская*",[1]итого!$1:$1048576,COLUMN(CF51),0)</f>
        <v>36914</v>
      </c>
      <c r="DF50" s="7">
        <f>VLOOKUP("*Чеченская*",[1]итого!$1:$1048576,COLUMN(CG51),0)</f>
        <v>37064</v>
      </c>
    </row>
    <row r="51" spans="1:110" x14ac:dyDescent="0.25">
      <c r="A51" s="8" t="s">
        <v>47</v>
      </c>
      <c r="B51" s="7">
        <v>55367.203999999998</v>
      </c>
      <c r="C51" s="7">
        <v>55785.658000000003</v>
      </c>
      <c r="D51" s="7">
        <v>56596.722999999998</v>
      </c>
      <c r="E51" s="7">
        <v>56270.83</v>
      </c>
      <c r="F51" s="7">
        <v>57019.163999999997</v>
      </c>
      <c r="G51" s="7">
        <v>57725.883999999998</v>
      </c>
      <c r="H51" s="7">
        <v>58704.084000000003</v>
      </c>
      <c r="I51" s="7">
        <v>59832.374000000003</v>
      </c>
      <c r="J51" s="7">
        <v>60304.690999999999</v>
      </c>
      <c r="K51" s="7">
        <v>61770.728000000003</v>
      </c>
      <c r="L51" s="7">
        <v>63049.629000000001</v>
      </c>
      <c r="M51" s="7">
        <v>63352.396999999997</v>
      </c>
      <c r="N51" s="7">
        <v>64578.374000000003</v>
      </c>
      <c r="O51" s="7">
        <v>65636.217999999993</v>
      </c>
      <c r="P51" s="7">
        <v>66987.233999999997</v>
      </c>
      <c r="Q51" s="7">
        <v>68219.275999999998</v>
      </c>
      <c r="R51" s="7">
        <v>69728.407000000007</v>
      </c>
      <c r="S51" s="7">
        <v>71111.271999999997</v>
      </c>
      <c r="T51" s="7">
        <v>72636.423999999999</v>
      </c>
      <c r="U51" s="7">
        <v>74195.731</v>
      </c>
      <c r="V51" s="7">
        <v>75081.184999999998</v>
      </c>
      <c r="W51" s="7">
        <v>77007.360000000001</v>
      </c>
      <c r="X51" s="7">
        <v>77911.016000000003</v>
      </c>
      <c r="Y51" s="7">
        <v>79296.719966160003</v>
      </c>
      <c r="Z51" s="7">
        <v>80577.287643040007</v>
      </c>
      <c r="AA51" s="7">
        <f>VLOOKUP("*Ставропольский*",[1]итого!$1:$1048576,COLUMN(B52),0)</f>
        <v>79297</v>
      </c>
      <c r="AB51" s="7">
        <f>VLOOKUP("*Ставропольский*",[1]итого!$1:$1048576,COLUMN(C52),0)</f>
        <v>80577</v>
      </c>
      <c r="AC51" s="7">
        <f>VLOOKUP("*Ставропольский*",[1]итого!$1:$1048576,COLUMN(D52),0)</f>
        <v>81703</v>
      </c>
      <c r="AD51" s="7">
        <f>VLOOKUP("*Ставропольский*",[1]итого!$1:$1048576,COLUMN(E52),0)</f>
        <v>82955</v>
      </c>
      <c r="AE51" s="7">
        <f>VLOOKUP("*Ставропольский*",[1]итого!$1:$1048576,COLUMN(F52),0)</f>
        <v>83775</v>
      </c>
      <c r="AF51" s="7">
        <f>VLOOKUP("*Ставропольский*",[1]итого!$1:$1048576,COLUMN(G52),0)</f>
        <v>84534</v>
      </c>
      <c r="AG51" s="7">
        <f>VLOOKUP("*Ставропольский*",[1]итого!$1:$1048576,COLUMN(H52),0)</f>
        <v>84728</v>
      </c>
      <c r="AH51" s="7">
        <f>VLOOKUP("*Ставропольский*",[1]итого!$1:$1048576,COLUMN(I52),0)</f>
        <v>85851</v>
      </c>
      <c r="AI51" s="7">
        <f>VLOOKUP("*Ставропольский*",[1]итого!$1:$1048576,COLUMN(J52),0)</f>
        <v>87229</v>
      </c>
      <c r="AJ51" s="7">
        <f>VLOOKUP("*Ставропольский*",[1]итого!$1:$1048576,COLUMN(K52),0)</f>
        <v>88034</v>
      </c>
      <c r="AK51" s="7">
        <f>VLOOKUP("*Ставропольский*",[1]итого!$1:$1048576,COLUMN(L52),0)</f>
        <v>89210</v>
      </c>
      <c r="AL51" s="7">
        <f>VLOOKUP("*Ставропольский*",[1]итого!$1:$1048576,COLUMN(M52),0)</f>
        <v>90431</v>
      </c>
      <c r="AM51" s="7">
        <f>VLOOKUP("*Ставропольский*",[1]итого!$1:$1048576,COLUMN(N52),0)</f>
        <v>90778</v>
      </c>
      <c r="AN51" s="7">
        <f>VLOOKUP("*Ставропольский*",[1]итого!$1:$1048576,COLUMN(O52),0)</f>
        <v>91645</v>
      </c>
      <c r="AO51" s="7">
        <f>VLOOKUP("*Ставропольский*",[1]итого!$1:$1048576,COLUMN(P52),0)</f>
        <v>92383</v>
      </c>
      <c r="AP51" s="7">
        <f>VLOOKUP("*Ставропольский*",[1]итого!$1:$1048576,COLUMN(Q52),0)</f>
        <v>93118</v>
      </c>
      <c r="AQ51" s="7">
        <f>VLOOKUP("*Ставропольский*",[1]итого!$1:$1048576,COLUMN(R52),0)</f>
        <v>93890</v>
      </c>
      <c r="AR51" s="7">
        <f>VLOOKUP("*Ставропольский*",[1]итого!$1:$1048576,COLUMN(S52),0)</f>
        <v>95101</v>
      </c>
      <c r="AS51" s="7">
        <f>VLOOKUP("*Ставропольский*",[1]итого!$1:$1048576,COLUMN(T52),0)</f>
        <v>97047</v>
      </c>
      <c r="AT51" s="7">
        <f>VLOOKUP("*Ставропольский*",[1]итого!$1:$1048576,COLUMN(U52),0)</f>
        <v>99291</v>
      </c>
      <c r="AU51" s="7">
        <f>VLOOKUP("*Ставропольский*",[1]итого!$1:$1048576,COLUMN(V52),0)</f>
        <v>102255</v>
      </c>
      <c r="AV51" s="7">
        <f>VLOOKUP("*Ставропольский*",[1]итого!$1:$1048576,COLUMN(W52),0)</f>
        <v>105177</v>
      </c>
      <c r="AW51" s="7">
        <f>VLOOKUP("*Ставропольский*",[1]итого!$1:$1048576,COLUMN(X52),0)</f>
        <v>105722</v>
      </c>
      <c r="AX51" s="7">
        <f>VLOOKUP("*Ставропольский*",[1]итого!$1:$1048576,COLUMN(Y52),0)</f>
        <v>107222</v>
      </c>
      <c r="AY51" s="7">
        <f>VLOOKUP("*Ставропольский*",[1]итого!$1:$1048576,COLUMN(Z52),0)</f>
        <v>108082</v>
      </c>
      <c r="AZ51" s="7">
        <f>VLOOKUP("*Ставропольский*",[1]итого!$1:$1048576,COLUMN(AA52),0)</f>
        <v>109807</v>
      </c>
      <c r="BA51" s="7">
        <f>VLOOKUP("*Ставропольский*",[1]итого!$1:$1048576,COLUMN(AB52),0)</f>
        <v>111901</v>
      </c>
      <c r="BB51" s="7">
        <f>VLOOKUP("*Ставропольский*",[1]итого!$1:$1048576,COLUMN(AC52),0)</f>
        <v>114618</v>
      </c>
      <c r="BC51" s="7">
        <f>VLOOKUP("*Ставропольский*",[1]итого!$1:$1048576,COLUMN(AD52),0)</f>
        <v>116790</v>
      </c>
      <c r="BD51" s="7">
        <f>VLOOKUP("*Ставропольский*",[1]итого!$1:$1048576,COLUMN(AE52),0)</f>
        <v>119972</v>
      </c>
      <c r="BE51" s="7">
        <f>VLOOKUP("*Ставропольский*",[1]итого!$1:$1048576,COLUMN(AF52),0)</f>
        <v>122561</v>
      </c>
      <c r="BF51" s="7">
        <f>VLOOKUP("*Ставропольский*",[1]итого!$1:$1048576,COLUMN(AG52),0)</f>
        <v>125441</v>
      </c>
      <c r="BG51" s="7">
        <f>VLOOKUP("*Ставропольский*",[1]итого!$1:$1048576,COLUMN(AH52),0)</f>
        <v>128726</v>
      </c>
      <c r="BH51" s="7">
        <f>VLOOKUP("*Ставропольский*",[1]итого!$1:$1048576,COLUMN(AI52),0)</f>
        <v>131926</v>
      </c>
      <c r="BI51" s="7">
        <f>VLOOKUP("*Ставропольский*",[1]итого!$1:$1048576,COLUMN(AJ52),0)</f>
        <v>133358</v>
      </c>
      <c r="BJ51" s="7">
        <f>VLOOKUP("*Ставропольский*",[1]итого!$1:$1048576,COLUMN(AK52),0)</f>
        <v>137823</v>
      </c>
      <c r="BK51" s="7">
        <f>VLOOKUP("*Ставропольский*",[1]итого!$1:$1048576,COLUMN(AL52),0)</f>
        <v>139613</v>
      </c>
      <c r="BL51" s="7">
        <f>VLOOKUP("*Ставропольский*",[1]итого!$1:$1048576,COLUMN(AM52),0)</f>
        <v>142858</v>
      </c>
      <c r="BM51" s="7">
        <f>VLOOKUP("*Ставропольский*",[1]итого!$1:$1048576,COLUMN(AN52),0)</f>
        <v>146285</v>
      </c>
      <c r="BN51" s="7">
        <f>VLOOKUP("*Ставропольский*",[1]итого!$1:$1048576,COLUMN(AO52),0)</f>
        <v>145721</v>
      </c>
      <c r="BO51" s="7">
        <f>VLOOKUP("*Ставропольский*",[1]итого!$1:$1048576,COLUMN(AP52),0)</f>
        <v>145406</v>
      </c>
      <c r="BP51" s="7">
        <f>VLOOKUP("*Ставропольский*",[1]итого!$1:$1048576,COLUMN(AQ52),0)</f>
        <v>145895</v>
      </c>
      <c r="BQ51" s="7">
        <f>VLOOKUP("*Ставропольский*",[1]итого!$1:$1048576,COLUMN(AR52),0)</f>
        <v>147679</v>
      </c>
      <c r="BR51" s="7">
        <f>VLOOKUP("*Ставропольский*",[1]итого!$1:$1048576,COLUMN(AS52),0)</f>
        <v>149021</v>
      </c>
      <c r="BS51" s="7">
        <f>VLOOKUP("*Ставропольский*",[1]итого!$1:$1048576,COLUMN(AT52),0)</f>
        <v>152927</v>
      </c>
      <c r="BT51" s="7">
        <f>VLOOKUP("*Ставропольский*",[1]итого!$1:$1048576,COLUMN(AU52),0)</f>
        <v>156748</v>
      </c>
      <c r="BU51" s="7">
        <f>VLOOKUP("*Ставропольский*",[1]итого!$1:$1048576,COLUMN(AV52),0)</f>
        <v>160408</v>
      </c>
      <c r="BV51" s="7">
        <f>VLOOKUP("*Ставропольский*",[1]итого!$1:$1048576,COLUMN(AW52),0)</f>
        <v>165966</v>
      </c>
      <c r="BW51" s="7">
        <f>VLOOKUP("*Ставропольский*",[1]итого!$1:$1048576,COLUMN(AX52),0)</f>
        <v>167503</v>
      </c>
      <c r="BX51" s="7">
        <f>VLOOKUP("*Ставропольский*",[1]итого!$1:$1048576,COLUMN(AY52),0)</f>
        <v>170899</v>
      </c>
      <c r="BY51" s="7">
        <f>VLOOKUP("*Ставропольский*",[1]итого!$1:$1048576,COLUMN(AZ52),0)</f>
        <v>175033</v>
      </c>
      <c r="BZ51" s="7">
        <f>VLOOKUP("*Ставропольский*",[1]итого!$1:$1048576,COLUMN(BA52),0)</f>
        <v>179625</v>
      </c>
      <c r="CA51" s="7">
        <f>VLOOKUP("*Ставропольский*",[1]итого!$1:$1048576,COLUMN(BB52),0)</f>
        <v>184542</v>
      </c>
      <c r="CB51" s="7">
        <f>VLOOKUP("*Ставропольский*",[1]итого!$1:$1048576,COLUMN(BC52),0)</f>
        <v>190752</v>
      </c>
      <c r="CC51" s="7">
        <f>VLOOKUP("*Ставропольский*",[1]итого!$1:$1048576,COLUMN(BD52),0)</f>
        <v>194140</v>
      </c>
      <c r="CD51" s="7">
        <f>VLOOKUP("*Ставропольский*",[1]итого!$1:$1048576,COLUMN(BE52),0)</f>
        <v>202582</v>
      </c>
      <c r="CE51" s="7">
        <f>VLOOKUP("*Ставропольский*",[1]итого!$1:$1048576,COLUMN(BF52),0)</f>
        <v>213544</v>
      </c>
      <c r="CF51" s="7">
        <f>VLOOKUP("*Ставропольский*",[1]итого!$1:$1048576,COLUMN(BG52),0)</f>
        <v>222081</v>
      </c>
      <c r="CG51" s="7">
        <f>VLOOKUP("*Ставропольский*",[1]итого!$1:$1048576,COLUMN(BH52),0)</f>
        <v>228407</v>
      </c>
      <c r="CH51" s="7">
        <f>VLOOKUP("*Ставропольский*",[1]итого!$1:$1048576,COLUMN(BI52),0)</f>
        <v>233870</v>
      </c>
      <c r="CI51" s="7">
        <f>VLOOKUP("*Ставропольский*",[1]итого!$1:$1048576,COLUMN(BJ52),0)</f>
        <v>236073</v>
      </c>
      <c r="CJ51" s="7">
        <f>VLOOKUP("*Ставропольский*",[1]итого!$1:$1048576,COLUMN(BK52),0)</f>
        <v>238011</v>
      </c>
      <c r="CK51" s="7">
        <f>VLOOKUP("*Ставропольский*",[1]итого!$1:$1048576,COLUMN(BL52),0)</f>
        <v>240904</v>
      </c>
      <c r="CL51" s="7">
        <f>VLOOKUP("*Ставропольский*",[1]итого!$1:$1048576,COLUMN(BM52),0)</f>
        <v>244512</v>
      </c>
      <c r="CM51" s="7">
        <f>VLOOKUP("*Ставропольский*",[1]итого!$1:$1048576,COLUMN(BN52),0)</f>
        <v>248521</v>
      </c>
      <c r="CN51" s="7">
        <f>VLOOKUP("*Ставропольский*",[1]итого!$1:$1048576,COLUMN(BO52),0)</f>
        <v>257654</v>
      </c>
      <c r="CO51" s="7">
        <f>VLOOKUP("*Ставропольский*",[1]итого!$1:$1048576,COLUMN(BP52),0)</f>
        <v>256593</v>
      </c>
      <c r="CP51" s="7">
        <f>VLOOKUP("*Ставропольский*",[1]итого!$1:$1048576,COLUMN(BQ52),0)</f>
        <v>258080</v>
      </c>
      <c r="CQ51" s="7">
        <f>VLOOKUP("*Ставропольский*",[1]итого!$1:$1048576,COLUMN(BR52),0)</f>
        <v>258692</v>
      </c>
      <c r="CR51" s="7">
        <f>VLOOKUP("*Ставропольский*",[1]итого!$1:$1048576,COLUMN(BS52),0)</f>
        <v>259819</v>
      </c>
      <c r="CS51" s="7">
        <f>VLOOKUP("*Ставропольский*",[1]итого!$1:$1048576,COLUMN(BT52),0)</f>
        <v>258966</v>
      </c>
      <c r="CT51" s="7">
        <f>VLOOKUP("*Ставропольский*",[1]итого!$1:$1048576,COLUMN(BU52),0)</f>
        <v>259685</v>
      </c>
      <c r="CU51" s="7">
        <f>VLOOKUP("*Ставропольский*",[1]итого!$1:$1048576,COLUMN(BV52),0)</f>
        <v>254912</v>
      </c>
      <c r="CV51" s="7">
        <f>VLOOKUP("*Ставропольский*",[1]итого!$1:$1048576,COLUMN(BW52),0)</f>
        <v>255699</v>
      </c>
      <c r="CW51" s="7">
        <f>VLOOKUP("*Ставропольский*",[1]итого!$1:$1048576,COLUMN(BX52),0)</f>
        <v>256563</v>
      </c>
      <c r="CX51" s="7">
        <f>VLOOKUP("*Ставропольский*",[1]итого!$1:$1048576,COLUMN(BY52),0)</f>
        <v>258119</v>
      </c>
      <c r="CY51" s="7">
        <f>VLOOKUP("*Ставропольский*",[1]итого!$1:$1048576,COLUMN(BZ52),0)</f>
        <v>259685</v>
      </c>
      <c r="CZ51" s="7">
        <f>VLOOKUP("*Ставропольский*",[1]итого!$1:$1048576,COLUMN(CA52),0)</f>
        <v>260889</v>
      </c>
      <c r="DA51" s="7">
        <f>VLOOKUP("*Ставропольский*",[1]итого!$1:$1048576,COLUMN(CB52),0)</f>
        <v>259796</v>
      </c>
      <c r="DB51" s="7">
        <f>VLOOKUP("*Ставропольский*",[1]итого!$1:$1048576,COLUMN(CC52),0)</f>
        <v>262859</v>
      </c>
      <c r="DC51" s="7">
        <f>VLOOKUP("*Ставропольский*",[1]итого!$1:$1048576,COLUMN(CD52),0)</f>
        <v>265887</v>
      </c>
      <c r="DD51" s="7">
        <f>VLOOKUP("*Ставропольский*",[1]итого!$1:$1048576,COLUMN(CE52),0)</f>
        <v>270300</v>
      </c>
      <c r="DE51" s="7">
        <f>VLOOKUP("*Ставропольский*",[1]итого!$1:$1048576,COLUMN(CF52),0)</f>
        <v>274601</v>
      </c>
      <c r="DF51" s="7">
        <f>VLOOKUP("*Ставропольский*",[1]итого!$1:$1048576,COLUMN(CG52),0)</f>
        <v>281055</v>
      </c>
    </row>
    <row r="52" spans="1:110" ht="31.5" x14ac:dyDescent="0.25">
      <c r="A52" s="6" t="s">
        <v>48</v>
      </c>
      <c r="B52" s="7">
        <v>847446.89599999995</v>
      </c>
      <c r="C52" s="7">
        <v>857823.223</v>
      </c>
      <c r="D52" s="7">
        <v>870580.86</v>
      </c>
      <c r="E52" s="7">
        <v>871239.98499999999</v>
      </c>
      <c r="F52" s="7">
        <v>883322.929</v>
      </c>
      <c r="G52" s="7">
        <v>895714.098</v>
      </c>
      <c r="H52" s="7">
        <v>911784.17099999997</v>
      </c>
      <c r="I52" s="7">
        <v>929484.97699999996</v>
      </c>
      <c r="J52" s="7">
        <v>942755.77</v>
      </c>
      <c r="K52" s="7">
        <v>967111.47</v>
      </c>
      <c r="L52" s="7">
        <v>995534.826</v>
      </c>
      <c r="M52" s="7">
        <v>1002495.209</v>
      </c>
      <c r="N52" s="7">
        <v>1019621.686</v>
      </c>
      <c r="O52" s="7">
        <v>1041126.483</v>
      </c>
      <c r="P52" s="7">
        <v>1064537.649</v>
      </c>
      <c r="Q52" s="7">
        <v>1083888.6529999999</v>
      </c>
      <c r="R52" s="7">
        <v>1104048.5759999999</v>
      </c>
      <c r="S52" s="7">
        <v>1124205.8759999999</v>
      </c>
      <c r="T52" s="7">
        <v>1147645.4380000001</v>
      </c>
      <c r="U52" s="7">
        <v>1172632.6359999999</v>
      </c>
      <c r="V52" s="7">
        <v>1186641.5319999999</v>
      </c>
      <c r="W52" s="7">
        <v>1216658.1310000001</v>
      </c>
      <c r="X52" s="7">
        <v>1225929.7069999999</v>
      </c>
      <c r="Y52" s="7">
        <v>1260112.26857788</v>
      </c>
      <c r="Z52" s="7">
        <v>1279811.8173436502</v>
      </c>
      <c r="AA52" s="7">
        <f>VLOOKUP("*Приволжский*",[1]итого!$1:$1048576,COLUMN(B53),0)</f>
        <v>1260112</v>
      </c>
      <c r="AB52" s="7">
        <f>VLOOKUP("*Приволжский*",[1]итого!$1:$1048576,COLUMN(C53),0)</f>
        <v>1279812</v>
      </c>
      <c r="AC52" s="7">
        <f>VLOOKUP("*Приволжский*",[1]итого!$1:$1048576,COLUMN(D53),0)</f>
        <v>1298056</v>
      </c>
      <c r="AD52" s="7">
        <f>VLOOKUP("*Приволжский*",[1]итого!$1:$1048576,COLUMN(E53),0)</f>
        <v>1317973</v>
      </c>
      <c r="AE52" s="7">
        <f>VLOOKUP("*Приволжский*",[1]итого!$1:$1048576,COLUMN(F53),0)</f>
        <v>1330792</v>
      </c>
      <c r="AF52" s="7">
        <f>VLOOKUP("*Приволжский*",[1]итого!$1:$1048576,COLUMN(G53),0)</f>
        <v>1342071</v>
      </c>
      <c r="AG52" s="7">
        <f>VLOOKUP("*Приволжский*",[1]итого!$1:$1048576,COLUMN(H53),0)</f>
        <v>1337211</v>
      </c>
      <c r="AH52" s="7">
        <f>VLOOKUP("*Приволжский*",[1]итого!$1:$1048576,COLUMN(I53),0)</f>
        <v>1353138</v>
      </c>
      <c r="AI52" s="7">
        <f>VLOOKUP("*Приволжский*",[1]итого!$1:$1048576,COLUMN(J53),0)</f>
        <v>1374042</v>
      </c>
      <c r="AJ52" s="7">
        <f>VLOOKUP("*Приволжский*",[1]итого!$1:$1048576,COLUMN(K53),0)</f>
        <v>1378142</v>
      </c>
      <c r="AK52" s="7">
        <f>VLOOKUP("*Приволжский*",[1]итого!$1:$1048576,COLUMN(L53),0)</f>
        <v>1401490</v>
      </c>
      <c r="AL52" s="7">
        <f>VLOOKUP("*Приволжский*",[1]итого!$1:$1048576,COLUMN(M53),0)</f>
        <v>1419131</v>
      </c>
      <c r="AM52" s="7">
        <f>VLOOKUP("*Приволжский*",[1]итого!$1:$1048576,COLUMN(N53),0)</f>
        <v>1426435</v>
      </c>
      <c r="AN52" s="7">
        <f>VLOOKUP("*Приволжский*",[1]итого!$1:$1048576,COLUMN(O53),0)</f>
        <v>1443858</v>
      </c>
      <c r="AO52" s="7">
        <f>VLOOKUP("*Приволжский*",[1]итого!$1:$1048576,COLUMN(P53),0)</f>
        <v>1464273</v>
      </c>
      <c r="AP52" s="7">
        <f>VLOOKUP("*Приволжский*",[1]итого!$1:$1048576,COLUMN(Q53),0)</f>
        <v>1477836</v>
      </c>
      <c r="AQ52" s="7">
        <f>VLOOKUP("*Приволжский*",[1]итого!$1:$1048576,COLUMN(R53),0)</f>
        <v>1489709</v>
      </c>
      <c r="AR52" s="7">
        <f>VLOOKUP("*Приволжский*",[1]итого!$1:$1048576,COLUMN(S53),0)</f>
        <v>1508737</v>
      </c>
      <c r="AS52" s="7">
        <f>VLOOKUP("*Приволжский*",[1]итого!$1:$1048576,COLUMN(T53),0)</f>
        <v>1538769</v>
      </c>
      <c r="AT52" s="7">
        <f>VLOOKUP("*Приволжский*",[1]итого!$1:$1048576,COLUMN(U53),0)</f>
        <v>1574009</v>
      </c>
      <c r="AU52" s="7">
        <f>VLOOKUP("*Приволжский*",[1]итого!$1:$1048576,COLUMN(V53),0)</f>
        <v>1621901</v>
      </c>
      <c r="AV52" s="7">
        <f>VLOOKUP("*Приволжский*",[1]итого!$1:$1048576,COLUMN(W53),0)</f>
        <v>1672796</v>
      </c>
      <c r="AW52" s="7">
        <f>VLOOKUP("*Приволжский*",[1]итого!$1:$1048576,COLUMN(X53),0)</f>
        <v>1671227</v>
      </c>
      <c r="AX52" s="7">
        <f>VLOOKUP("*Приволжский*",[1]итого!$1:$1048576,COLUMN(Y53),0)</f>
        <v>1697484</v>
      </c>
      <c r="AY52" s="7">
        <f>VLOOKUP("*Приволжский*",[1]итого!$1:$1048576,COLUMN(Z53),0)</f>
        <v>1709126</v>
      </c>
      <c r="AZ52" s="7">
        <f>VLOOKUP("*Приволжский*",[1]итого!$1:$1048576,COLUMN(AA53),0)</f>
        <v>1737845</v>
      </c>
      <c r="BA52" s="7">
        <f>VLOOKUP("*Приволжский*",[1]итого!$1:$1048576,COLUMN(AB53),0)</f>
        <v>1776707</v>
      </c>
      <c r="BB52" s="7">
        <f>VLOOKUP("*Приволжский*",[1]итого!$1:$1048576,COLUMN(AC53),0)</f>
        <v>1822074</v>
      </c>
      <c r="BC52" s="7">
        <f>VLOOKUP("*Приволжский*",[1]итого!$1:$1048576,COLUMN(AD53),0)</f>
        <v>1854569</v>
      </c>
      <c r="BD52" s="7">
        <f>VLOOKUP("*Приволжский*",[1]итого!$1:$1048576,COLUMN(AE53),0)</f>
        <v>1903070</v>
      </c>
      <c r="BE52" s="7">
        <f>VLOOKUP("*Приволжский*",[1]итого!$1:$1048576,COLUMN(AF53),0)</f>
        <v>1938355</v>
      </c>
      <c r="BF52" s="7">
        <f>VLOOKUP("*Приволжский*",[1]итого!$1:$1048576,COLUMN(AG53),0)</f>
        <v>1972001</v>
      </c>
      <c r="BG52" s="7">
        <f>VLOOKUP("*Приволжский*",[1]итого!$1:$1048576,COLUMN(AH53),0)</f>
        <v>2011037</v>
      </c>
      <c r="BH52" s="7">
        <f>VLOOKUP("*Приволжский*",[1]итого!$1:$1048576,COLUMN(AI53),0)</f>
        <v>2049284</v>
      </c>
      <c r="BI52" s="7">
        <f>VLOOKUP("*Приволжский*",[1]итого!$1:$1048576,COLUMN(AJ53),0)</f>
        <v>2052486</v>
      </c>
      <c r="BJ52" s="7">
        <f>VLOOKUP("*Приволжский*",[1]итого!$1:$1048576,COLUMN(AK53),0)</f>
        <v>2091377</v>
      </c>
      <c r="BK52" s="7">
        <f>VLOOKUP("*Приволжский*",[1]итого!$1:$1048576,COLUMN(AL53),0)</f>
        <v>2113859</v>
      </c>
      <c r="BL52" s="7">
        <f>VLOOKUP("*Приволжский*",[1]итого!$1:$1048576,COLUMN(AM53),0)</f>
        <v>2158162</v>
      </c>
      <c r="BM52" s="7">
        <f>VLOOKUP("*Приволжский*",[1]итого!$1:$1048576,COLUMN(AN53),0)</f>
        <v>2209904</v>
      </c>
      <c r="BN52" s="7">
        <f>VLOOKUP("*Приволжский*",[1]итого!$1:$1048576,COLUMN(AO53),0)</f>
        <v>2203315</v>
      </c>
      <c r="BO52" s="7">
        <f>VLOOKUP("*Приволжский*",[1]итого!$1:$1048576,COLUMN(AP53),0)</f>
        <v>2193965</v>
      </c>
      <c r="BP52" s="7">
        <f>VLOOKUP("*Приволжский*",[1]итого!$1:$1048576,COLUMN(AQ53),0)</f>
        <v>2201515</v>
      </c>
      <c r="BQ52" s="7">
        <f>VLOOKUP("*Приволжский*",[1]итого!$1:$1048576,COLUMN(AR53),0)</f>
        <v>2225992</v>
      </c>
      <c r="BR52" s="7">
        <f>VLOOKUP("*Приволжский*",[1]итого!$1:$1048576,COLUMN(AS53),0)</f>
        <v>2236693</v>
      </c>
      <c r="BS52" s="7">
        <f>VLOOKUP("*Приволжский*",[1]итого!$1:$1048576,COLUMN(AT53),0)</f>
        <v>2287428</v>
      </c>
      <c r="BT52" s="7">
        <f>VLOOKUP("*Приволжский*",[1]итого!$1:$1048576,COLUMN(AU53),0)</f>
        <v>2331126</v>
      </c>
      <c r="BU52" s="7">
        <f>VLOOKUP("*Приволжский*",[1]итого!$1:$1048576,COLUMN(AV53),0)</f>
        <v>2367792</v>
      </c>
      <c r="BV52" s="7">
        <f>VLOOKUP("*Приволжский*",[1]итого!$1:$1048576,COLUMN(AW53),0)</f>
        <v>2426988</v>
      </c>
      <c r="BW52" s="7">
        <f>VLOOKUP("*Приволжский*",[1]итого!$1:$1048576,COLUMN(AX53),0)</f>
        <v>2441978</v>
      </c>
      <c r="BX52" s="7">
        <f>VLOOKUP("*Приволжский*",[1]итого!$1:$1048576,COLUMN(AY53),0)</f>
        <v>2479171</v>
      </c>
      <c r="BY52" s="7">
        <f>VLOOKUP("*Приволжский*",[1]итого!$1:$1048576,COLUMN(AZ53),0)</f>
        <v>2533398</v>
      </c>
      <c r="BZ52" s="7">
        <f>VLOOKUP("*Приволжский*",[1]итого!$1:$1048576,COLUMN(BA53),0)</f>
        <v>2590406</v>
      </c>
      <c r="CA52" s="7">
        <f>VLOOKUP("*Приволжский*",[1]итого!$1:$1048576,COLUMN(BB53),0)</f>
        <v>2652567</v>
      </c>
      <c r="CB52" s="7">
        <f>VLOOKUP("*Приволжский*",[1]итого!$1:$1048576,COLUMN(BC53),0)</f>
        <v>2723075</v>
      </c>
      <c r="CC52" s="7">
        <f>VLOOKUP("*Приволжский*",[1]итого!$1:$1048576,COLUMN(BD53),0)</f>
        <v>2763919</v>
      </c>
      <c r="CD52" s="7">
        <f>VLOOKUP("*Приволжский*",[1]итого!$1:$1048576,COLUMN(BE53),0)</f>
        <v>2879330</v>
      </c>
      <c r="CE52" s="7">
        <f>VLOOKUP("*Приволжский*",[1]итого!$1:$1048576,COLUMN(BF53),0)</f>
        <v>3014144</v>
      </c>
      <c r="CF52" s="7">
        <f>VLOOKUP("*Приволжский*",[1]итого!$1:$1048576,COLUMN(BG53),0)</f>
        <v>3112425</v>
      </c>
      <c r="CG52" s="7">
        <f>VLOOKUP("*Приволжский*",[1]итого!$1:$1048576,COLUMN(BH53),0)</f>
        <v>3179305</v>
      </c>
      <c r="CH52" s="7">
        <f>VLOOKUP("*Приволжский*",[1]итого!$1:$1048576,COLUMN(BI53),0)</f>
        <v>3227011</v>
      </c>
      <c r="CI52" s="7">
        <f>VLOOKUP("*Приволжский*",[1]итого!$1:$1048576,COLUMN(BJ53),0)</f>
        <v>3247863</v>
      </c>
      <c r="CJ52" s="7">
        <f>VLOOKUP("*Приволжский*",[1]итого!$1:$1048576,COLUMN(BK53),0)</f>
        <v>3260399</v>
      </c>
      <c r="CK52" s="7">
        <f>VLOOKUP("*Приволжский*",[1]итого!$1:$1048576,COLUMN(BL53),0)</f>
        <v>3301235</v>
      </c>
      <c r="CL52" s="7">
        <f>VLOOKUP("*Приволжский*",[1]итого!$1:$1048576,COLUMN(BM53),0)</f>
        <v>3330838</v>
      </c>
      <c r="CM52" s="7">
        <f>VLOOKUP("*Приволжский*",[1]итого!$1:$1048576,COLUMN(BN53),0)</f>
        <v>3366255</v>
      </c>
      <c r="CN52" s="7">
        <f>VLOOKUP("*Приволжский*",[1]итого!$1:$1048576,COLUMN(BO53),0)</f>
        <v>3473626</v>
      </c>
      <c r="CO52" s="7">
        <f>VLOOKUP("*Приволжский*",[1]итого!$1:$1048576,COLUMN(BP53),0)</f>
        <v>3463419</v>
      </c>
      <c r="CP52" s="7">
        <f>VLOOKUP("*Приволжский*",[1]итого!$1:$1048576,COLUMN(BQ53),0)</f>
        <v>3478777</v>
      </c>
      <c r="CQ52" s="7">
        <f>VLOOKUP("*Приволжский*",[1]итого!$1:$1048576,COLUMN(BR53),0)</f>
        <v>3472828</v>
      </c>
      <c r="CR52" s="7">
        <f>VLOOKUP("*Приволжский*",[1]итого!$1:$1048576,COLUMN(BS53),0)</f>
        <v>3479334</v>
      </c>
      <c r="CS52" s="7">
        <f>VLOOKUP("*Приволжский*",[1]итого!$1:$1048576,COLUMN(BT53),0)</f>
        <v>3459055</v>
      </c>
      <c r="CT52" s="7">
        <f>VLOOKUP("*Приволжский*",[1]итого!$1:$1048576,COLUMN(BU53),0)</f>
        <v>3472286</v>
      </c>
      <c r="CU52" s="7">
        <f>VLOOKUP("*Приволжский*",[1]итого!$1:$1048576,COLUMN(BV53),0)</f>
        <v>3414638</v>
      </c>
      <c r="CV52" s="7">
        <f>VLOOKUP("*Приволжский*",[1]итого!$1:$1048576,COLUMN(BW53),0)</f>
        <v>3420517</v>
      </c>
      <c r="CW52" s="7">
        <f>VLOOKUP("*Приволжский*",[1]итого!$1:$1048576,COLUMN(BX53),0)</f>
        <v>3429418</v>
      </c>
      <c r="CX52" s="7">
        <f>VLOOKUP("*Приволжский*",[1]итого!$1:$1048576,COLUMN(BY53),0)</f>
        <v>3448123</v>
      </c>
      <c r="CY52" s="7">
        <f>VLOOKUP("*Приволжский*",[1]итого!$1:$1048576,COLUMN(BZ53),0)</f>
        <v>3468217</v>
      </c>
      <c r="CZ52" s="7">
        <f>VLOOKUP("*Приволжский*",[1]итого!$1:$1048576,COLUMN(CA53),0)</f>
        <v>3475942</v>
      </c>
      <c r="DA52" s="7">
        <f>VLOOKUP("*Приволжский*",[1]итого!$1:$1048576,COLUMN(CB53),0)</f>
        <v>3457654</v>
      </c>
      <c r="DB52" s="7">
        <f>VLOOKUP("*Приволжский*",[1]итого!$1:$1048576,COLUMN(CC53),0)</f>
        <v>3501754</v>
      </c>
      <c r="DC52" s="7">
        <f>VLOOKUP("*Приволжский*",[1]итого!$1:$1048576,COLUMN(CD53),0)</f>
        <v>3538926</v>
      </c>
      <c r="DD52" s="7">
        <f>VLOOKUP("*Приволжский*",[1]итого!$1:$1048576,COLUMN(CE53),0)</f>
        <v>3596956</v>
      </c>
      <c r="DE52" s="7">
        <f>VLOOKUP("*Приволжский*",[1]итого!$1:$1048576,COLUMN(CF53),0)</f>
        <v>3649262</v>
      </c>
      <c r="DF52" s="7">
        <f>VLOOKUP("*Приволжский*",[1]итого!$1:$1048576,COLUMN(CG53),0)</f>
        <v>3726262</v>
      </c>
    </row>
    <row r="53" spans="1:110" x14ac:dyDescent="0.25">
      <c r="A53" s="8" t="s">
        <v>49</v>
      </c>
      <c r="B53" s="7">
        <v>116121.204</v>
      </c>
      <c r="C53" s="7">
        <v>117683.031</v>
      </c>
      <c r="D53" s="7">
        <v>119985.205</v>
      </c>
      <c r="E53" s="7">
        <v>119198.944</v>
      </c>
      <c r="F53" s="7">
        <v>121016.48699999999</v>
      </c>
      <c r="G53" s="7">
        <v>123381.861</v>
      </c>
      <c r="H53" s="7">
        <v>126196.064</v>
      </c>
      <c r="I53" s="7">
        <v>128998.042</v>
      </c>
      <c r="J53" s="7">
        <v>131580.16800000001</v>
      </c>
      <c r="K53" s="7">
        <v>135511.79</v>
      </c>
      <c r="L53" s="7">
        <v>140104.12700000001</v>
      </c>
      <c r="M53" s="7">
        <v>141514.80300000001</v>
      </c>
      <c r="N53" s="7">
        <v>144305.94699999999</v>
      </c>
      <c r="O53" s="7">
        <v>148135.603</v>
      </c>
      <c r="P53" s="7">
        <v>151892.63200000001</v>
      </c>
      <c r="Q53" s="7">
        <v>154956.08900000001</v>
      </c>
      <c r="R53" s="7">
        <v>158439.37599999999</v>
      </c>
      <c r="S53" s="7">
        <v>162021.97</v>
      </c>
      <c r="T53" s="7">
        <v>165926.53</v>
      </c>
      <c r="U53" s="7">
        <v>170017.68100000001</v>
      </c>
      <c r="V53" s="7">
        <v>173910.00099999999</v>
      </c>
      <c r="W53" s="7">
        <v>178724.092</v>
      </c>
      <c r="X53" s="7">
        <v>181469.101</v>
      </c>
      <c r="Y53" s="7">
        <v>187064.76778358998</v>
      </c>
      <c r="Z53" s="7">
        <v>190793.0750174</v>
      </c>
      <c r="AA53" s="7">
        <f>VLOOKUP("*Башкортостан*",[1]итого!$1:$1048576,COLUMN(B54),0)</f>
        <v>187065</v>
      </c>
      <c r="AB53" s="7">
        <f>VLOOKUP("*Башкортостан*",[1]итого!$1:$1048576,COLUMN(C54),0)</f>
        <v>190793</v>
      </c>
      <c r="AC53" s="7">
        <f>VLOOKUP("*Башкортостан*",[1]итого!$1:$1048576,COLUMN(D54),0)</f>
        <v>193482</v>
      </c>
      <c r="AD53" s="7">
        <f>VLOOKUP("*Башкортостан*",[1]итого!$1:$1048576,COLUMN(E54),0)</f>
        <v>197173</v>
      </c>
      <c r="AE53" s="7">
        <f>VLOOKUP("*Башкортостан*",[1]итого!$1:$1048576,COLUMN(F54),0)</f>
        <v>199487</v>
      </c>
      <c r="AF53" s="7">
        <f>VLOOKUP("*Башкортостан*",[1]итого!$1:$1048576,COLUMN(G54),0)</f>
        <v>201745</v>
      </c>
      <c r="AG53" s="7">
        <f>VLOOKUP("*Башкортостан*",[1]итого!$1:$1048576,COLUMN(H54),0)</f>
        <v>201895</v>
      </c>
      <c r="AH53" s="7">
        <f>VLOOKUP("*Башкортостан*",[1]итого!$1:$1048576,COLUMN(I54),0)</f>
        <v>204530</v>
      </c>
      <c r="AI53" s="7">
        <f>VLOOKUP("*Башкортостан*",[1]итого!$1:$1048576,COLUMN(J54),0)</f>
        <v>208519</v>
      </c>
      <c r="AJ53" s="7">
        <f>VLOOKUP("*Башкортостан*",[1]итого!$1:$1048576,COLUMN(K54),0)</f>
        <v>210460</v>
      </c>
      <c r="AK53" s="7">
        <f>VLOOKUP("*Башкортостан*",[1]итого!$1:$1048576,COLUMN(L54),0)</f>
        <v>214627</v>
      </c>
      <c r="AL53" s="7">
        <f>VLOOKUP("*Башкортостан*",[1]итого!$1:$1048576,COLUMN(M54),0)</f>
        <v>217478</v>
      </c>
      <c r="AM53" s="7">
        <f>VLOOKUP("*Башкортостан*",[1]итого!$1:$1048576,COLUMN(N54),0)</f>
        <v>219011</v>
      </c>
      <c r="AN53" s="7">
        <f>VLOOKUP("*Башкортостан*",[1]итого!$1:$1048576,COLUMN(O54),0)</f>
        <v>221907</v>
      </c>
      <c r="AO53" s="7">
        <f>VLOOKUP("*Башкортостан*",[1]итого!$1:$1048576,COLUMN(P54),0)</f>
        <v>225467</v>
      </c>
      <c r="AP53" s="7">
        <f>VLOOKUP("*Башкортостан*",[1]итого!$1:$1048576,COLUMN(Q54),0)</f>
        <v>227752</v>
      </c>
      <c r="AQ53" s="7">
        <f>VLOOKUP("*Башкортостан*",[1]итого!$1:$1048576,COLUMN(R54),0)</f>
        <v>229629</v>
      </c>
      <c r="AR53" s="7">
        <f>VLOOKUP("*Башкортостан*",[1]итого!$1:$1048576,COLUMN(S54),0)</f>
        <v>232952</v>
      </c>
      <c r="AS53" s="7">
        <f>VLOOKUP("*Башкортостан*",[1]итого!$1:$1048576,COLUMN(T54),0)</f>
        <v>237823</v>
      </c>
      <c r="AT53" s="7">
        <f>VLOOKUP("*Башкортостан*",[1]итого!$1:$1048576,COLUMN(U54),0)</f>
        <v>243207</v>
      </c>
      <c r="AU53" s="7">
        <f>VLOOKUP("*Башкортостан*",[1]итого!$1:$1048576,COLUMN(V54),0)</f>
        <v>251268</v>
      </c>
      <c r="AV53" s="7">
        <f>VLOOKUP("*Башкортостан*",[1]итого!$1:$1048576,COLUMN(W54),0)</f>
        <v>258637</v>
      </c>
      <c r="AW53" s="7">
        <f>VLOOKUP("*Башкортостан*",[1]итого!$1:$1048576,COLUMN(X54),0)</f>
        <v>258460</v>
      </c>
      <c r="AX53" s="7">
        <f>VLOOKUP("*Башкортостан*",[1]итого!$1:$1048576,COLUMN(Y54),0)</f>
        <v>261861</v>
      </c>
      <c r="AY53" s="7">
        <f>VLOOKUP("*Башкортостан*",[1]итого!$1:$1048576,COLUMN(Z54),0)</f>
        <v>264110</v>
      </c>
      <c r="AZ53" s="7">
        <f>VLOOKUP("*Башкортостан*",[1]итого!$1:$1048576,COLUMN(AA54),0)</f>
        <v>268973</v>
      </c>
      <c r="BA53" s="7">
        <f>VLOOKUP("*Башкортостан*",[1]итого!$1:$1048576,COLUMN(AB54),0)</f>
        <v>275272</v>
      </c>
      <c r="BB53" s="7">
        <f>VLOOKUP("*Башкортостан*",[1]итого!$1:$1048576,COLUMN(AC54),0)</f>
        <v>282895</v>
      </c>
      <c r="BC53" s="7">
        <f>VLOOKUP("*Башкортостан*",[1]итого!$1:$1048576,COLUMN(AD54),0)</f>
        <v>288119</v>
      </c>
      <c r="BD53" s="7">
        <f>VLOOKUP("*Башкортостан*",[1]итого!$1:$1048576,COLUMN(AE54),0)</f>
        <v>295988</v>
      </c>
      <c r="BE53" s="7">
        <f>VLOOKUP("*Башкортостан*",[1]итого!$1:$1048576,COLUMN(AF54),0)</f>
        <v>301910</v>
      </c>
      <c r="BF53" s="7">
        <f>VLOOKUP("*Башкортостан*",[1]итого!$1:$1048576,COLUMN(AG54),0)</f>
        <v>307214</v>
      </c>
      <c r="BG53" s="7">
        <f>VLOOKUP("*Башкортостан*",[1]итого!$1:$1048576,COLUMN(AH54),0)</f>
        <v>313892</v>
      </c>
      <c r="BH53" s="7">
        <f>VLOOKUP("*Башкортостан*",[1]итого!$1:$1048576,COLUMN(AI54),0)</f>
        <v>319418</v>
      </c>
      <c r="BI53" s="7">
        <f>VLOOKUP("*Башкортостан*",[1]итого!$1:$1048576,COLUMN(AJ54),0)</f>
        <v>321324</v>
      </c>
      <c r="BJ53" s="7">
        <f>VLOOKUP("*Башкортостан*",[1]итого!$1:$1048576,COLUMN(AK54),0)</f>
        <v>327701</v>
      </c>
      <c r="BK53" s="7">
        <f>VLOOKUP("*Башкортостан*",[1]итого!$1:$1048576,COLUMN(AL54),0)</f>
        <v>331302</v>
      </c>
      <c r="BL53" s="7">
        <f>VLOOKUP("*Башкортостан*",[1]итого!$1:$1048576,COLUMN(AM54),0)</f>
        <v>338244</v>
      </c>
      <c r="BM53" s="7">
        <f>VLOOKUP("*Башкортостан*",[1]итого!$1:$1048576,COLUMN(AN54),0)</f>
        <v>348189</v>
      </c>
      <c r="BN53" s="7">
        <f>VLOOKUP("*Башкортостан*",[1]итого!$1:$1048576,COLUMN(AO54),0)</f>
        <v>347378</v>
      </c>
      <c r="BO53" s="7">
        <f>VLOOKUP("*Башкортостан*",[1]итого!$1:$1048576,COLUMN(AP54),0)</f>
        <v>346272</v>
      </c>
      <c r="BP53" s="7">
        <f>VLOOKUP("*Башкортостан*",[1]итого!$1:$1048576,COLUMN(AQ54),0)</f>
        <v>348048</v>
      </c>
      <c r="BQ53" s="7">
        <f>VLOOKUP("*Башкортостан*",[1]итого!$1:$1048576,COLUMN(AR54),0)</f>
        <v>352060</v>
      </c>
      <c r="BR53" s="7">
        <f>VLOOKUP("*Башкортостан*",[1]итого!$1:$1048576,COLUMN(AS54),0)</f>
        <v>354779</v>
      </c>
      <c r="BS53" s="7">
        <f>VLOOKUP("*Башкортостан*",[1]итого!$1:$1048576,COLUMN(AT54),0)</f>
        <v>364103</v>
      </c>
      <c r="BT53" s="7">
        <f>VLOOKUP("*Башкортостан*",[1]итого!$1:$1048576,COLUMN(AU54),0)</f>
        <v>371301</v>
      </c>
      <c r="BU53" s="7">
        <f>VLOOKUP("*Башкортостан*",[1]итого!$1:$1048576,COLUMN(AV54),0)</f>
        <v>378991</v>
      </c>
      <c r="BV53" s="7">
        <f>VLOOKUP("*Башкортостан*",[1]итого!$1:$1048576,COLUMN(AW54),0)</f>
        <v>389898</v>
      </c>
      <c r="BW53" s="7">
        <f>VLOOKUP("*Башкортостан*",[1]итого!$1:$1048576,COLUMN(AX54),0)</f>
        <v>393527</v>
      </c>
      <c r="BX53" s="7">
        <f>VLOOKUP("*Башкортостан*",[1]итого!$1:$1048576,COLUMN(AY54),0)</f>
        <v>400792</v>
      </c>
      <c r="BY53" s="7">
        <f>VLOOKUP("*Башкортостан*",[1]итого!$1:$1048576,COLUMN(AZ54),0)</f>
        <v>411247</v>
      </c>
      <c r="BZ53" s="7">
        <f>VLOOKUP("*Башкортостан*",[1]итого!$1:$1048576,COLUMN(BA54),0)</f>
        <v>421945</v>
      </c>
      <c r="CA53" s="7">
        <f>VLOOKUP("*Башкортостан*",[1]итого!$1:$1048576,COLUMN(BB54),0)</f>
        <v>433647</v>
      </c>
      <c r="CB53" s="7">
        <f>VLOOKUP("*Башкортостан*",[1]итого!$1:$1048576,COLUMN(BC54),0)</f>
        <v>446449</v>
      </c>
      <c r="CC53" s="7">
        <f>VLOOKUP("*Башкортостан*",[1]итого!$1:$1048576,COLUMN(BD54),0)</f>
        <v>454234</v>
      </c>
      <c r="CD53" s="7">
        <f>VLOOKUP("*Башкортостан*",[1]итого!$1:$1048576,COLUMN(BE54),0)</f>
        <v>476687</v>
      </c>
      <c r="CE53" s="7">
        <f>VLOOKUP("*Башкортостан*",[1]итого!$1:$1048576,COLUMN(BF54),0)</f>
        <v>501703</v>
      </c>
      <c r="CF53" s="7">
        <f>VLOOKUP("*Башкортостан*",[1]итого!$1:$1048576,COLUMN(BG54),0)</f>
        <v>520594</v>
      </c>
      <c r="CG53" s="7">
        <f>VLOOKUP("*Башкортостан*",[1]итого!$1:$1048576,COLUMN(BH54),0)</f>
        <v>535177</v>
      </c>
      <c r="CH53" s="7">
        <f>VLOOKUP("*Башкортостан*",[1]итого!$1:$1048576,COLUMN(BI54),0)</f>
        <v>544706</v>
      </c>
      <c r="CI53" s="7">
        <f>VLOOKUP("*Башкортостан*",[1]итого!$1:$1048576,COLUMN(BJ54),0)</f>
        <v>549741</v>
      </c>
      <c r="CJ53" s="7">
        <f>VLOOKUP("*Башкортостан*",[1]итого!$1:$1048576,COLUMN(BK54),0)</f>
        <v>552937</v>
      </c>
      <c r="CK53" s="7">
        <f>VLOOKUP("*Башкортостан*",[1]итого!$1:$1048576,COLUMN(BL54),0)</f>
        <v>560331</v>
      </c>
      <c r="CL53" s="7">
        <f>VLOOKUP("*Башкортостан*",[1]итого!$1:$1048576,COLUMN(BM54),0)</f>
        <v>567279</v>
      </c>
      <c r="CM53" s="7">
        <f>VLOOKUP("*Башкортостан*",[1]итого!$1:$1048576,COLUMN(BN54),0)</f>
        <v>574220</v>
      </c>
      <c r="CN53" s="7">
        <f>VLOOKUP("*Башкортостан*",[1]итого!$1:$1048576,COLUMN(BO54),0)</f>
        <v>598125</v>
      </c>
      <c r="CO53" s="7">
        <f>VLOOKUP("*Башкортостан*",[1]итого!$1:$1048576,COLUMN(BP54),0)</f>
        <v>597034</v>
      </c>
      <c r="CP53" s="7">
        <f>VLOOKUP("*Башкортостан*",[1]итого!$1:$1048576,COLUMN(BQ54),0)</f>
        <v>601704</v>
      </c>
      <c r="CQ53" s="7">
        <f>VLOOKUP("*Башкортостан*",[1]итого!$1:$1048576,COLUMN(BR54),0)</f>
        <v>601143</v>
      </c>
      <c r="CR53" s="7">
        <f>VLOOKUP("*Башкортостан*",[1]итого!$1:$1048576,COLUMN(BS54),0)</f>
        <v>601609</v>
      </c>
      <c r="CS53" s="7">
        <f>VLOOKUP("*Башкортостан*",[1]итого!$1:$1048576,COLUMN(BT54),0)</f>
        <v>599385</v>
      </c>
      <c r="CT53" s="7">
        <f>VLOOKUP("*Башкортостан*",[1]итого!$1:$1048576,COLUMN(BU54),0)</f>
        <v>603197</v>
      </c>
      <c r="CU53" s="7">
        <f>VLOOKUP("*Башкортостан*",[1]итого!$1:$1048576,COLUMN(BV54),0)</f>
        <v>592737</v>
      </c>
      <c r="CV53" s="7">
        <f>VLOOKUP("*Башкортостан*",[1]итого!$1:$1048576,COLUMN(BW54),0)</f>
        <v>593490</v>
      </c>
      <c r="CW53" s="7">
        <f>VLOOKUP("*Башкортостан*",[1]итого!$1:$1048576,COLUMN(BX54),0)</f>
        <v>594883</v>
      </c>
      <c r="CX53" s="7">
        <f>VLOOKUP("*Башкортостан*",[1]итого!$1:$1048576,COLUMN(BY54),0)</f>
        <v>598095</v>
      </c>
      <c r="CY53" s="7">
        <f>VLOOKUP("*Башкортостан*",[1]итого!$1:$1048576,COLUMN(BZ54),0)</f>
        <v>601625</v>
      </c>
      <c r="CZ53" s="7">
        <f>VLOOKUP("*Башкортостан*",[1]итого!$1:$1048576,COLUMN(CA54),0)</f>
        <v>604001</v>
      </c>
      <c r="DA53" s="7">
        <f>VLOOKUP("*Башкортостан*",[1]итого!$1:$1048576,COLUMN(CB54),0)</f>
        <v>600069</v>
      </c>
      <c r="DB53" s="7">
        <f>VLOOKUP("*Башкортостан*",[1]итого!$1:$1048576,COLUMN(CC54),0)</f>
        <v>608281</v>
      </c>
      <c r="DC53" s="7">
        <f>VLOOKUP("*Башкортостан*",[1]итого!$1:$1048576,COLUMN(CD54),0)</f>
        <v>615260</v>
      </c>
      <c r="DD53" s="7">
        <f>VLOOKUP("*Башкортостан*",[1]итого!$1:$1048576,COLUMN(CE54),0)</f>
        <v>624990</v>
      </c>
      <c r="DE53" s="7">
        <f>VLOOKUP("*Башкортостан*",[1]итого!$1:$1048576,COLUMN(CF54),0)</f>
        <v>633954</v>
      </c>
      <c r="DF53" s="7">
        <f>VLOOKUP("*Башкортостан*",[1]итого!$1:$1048576,COLUMN(CG54),0)</f>
        <v>646473</v>
      </c>
    </row>
    <row r="54" spans="1:110" x14ac:dyDescent="0.25">
      <c r="A54" s="8" t="s">
        <v>50</v>
      </c>
      <c r="B54" s="7">
        <v>18986.358</v>
      </c>
      <c r="C54" s="7">
        <v>19204.61</v>
      </c>
      <c r="D54" s="7">
        <v>19447.27</v>
      </c>
      <c r="E54" s="7">
        <v>19499.507000000001</v>
      </c>
      <c r="F54" s="7">
        <v>19682.582999999999</v>
      </c>
      <c r="G54" s="7">
        <v>19930.025000000001</v>
      </c>
      <c r="H54" s="7">
        <v>20371.087</v>
      </c>
      <c r="I54" s="7">
        <v>20755.5</v>
      </c>
      <c r="J54" s="7">
        <v>21030.556</v>
      </c>
      <c r="K54" s="7">
        <v>21526.190999999999</v>
      </c>
      <c r="L54" s="7">
        <v>22195.142</v>
      </c>
      <c r="M54" s="7">
        <v>22387.311000000002</v>
      </c>
      <c r="N54" s="7">
        <v>22782.249</v>
      </c>
      <c r="O54" s="7">
        <v>23247.548999999999</v>
      </c>
      <c r="P54" s="7">
        <v>23741.966</v>
      </c>
      <c r="Q54" s="7">
        <v>24054.572</v>
      </c>
      <c r="R54" s="7">
        <v>24464.839</v>
      </c>
      <c r="S54" s="7">
        <v>24896.28</v>
      </c>
      <c r="T54" s="7">
        <v>25264.887999999999</v>
      </c>
      <c r="U54" s="7">
        <v>25697.284</v>
      </c>
      <c r="V54" s="7">
        <v>26021.641</v>
      </c>
      <c r="W54" s="7">
        <v>26730.116000000002</v>
      </c>
      <c r="X54" s="7">
        <v>27078.907999999999</v>
      </c>
      <c r="Y54" s="7">
        <v>27661.731675399998</v>
      </c>
      <c r="Z54" s="7">
        <v>27983.79841485</v>
      </c>
      <c r="AA54" s="7">
        <f>VLOOKUP("*Марий*",[1]итого!$1:$1048576,COLUMN(B55),0)</f>
        <v>27662</v>
      </c>
      <c r="AB54" s="7">
        <f>VLOOKUP("*Марий*",[1]итого!$1:$1048576,COLUMN(C55),0)</f>
        <v>27984</v>
      </c>
      <c r="AC54" s="7">
        <f>VLOOKUP("*Марий*",[1]итого!$1:$1048576,COLUMN(D55),0)</f>
        <v>28278</v>
      </c>
      <c r="AD54" s="7">
        <f>VLOOKUP("*Марий*",[1]итого!$1:$1048576,COLUMN(E55),0)</f>
        <v>28663</v>
      </c>
      <c r="AE54" s="7">
        <f>VLOOKUP("*Марий*",[1]итого!$1:$1048576,COLUMN(F55),0)</f>
        <v>28859</v>
      </c>
      <c r="AF54" s="7">
        <f>VLOOKUP("*Марий*",[1]итого!$1:$1048576,COLUMN(G55),0)</f>
        <v>29048</v>
      </c>
      <c r="AG54" s="7">
        <f>VLOOKUP("*Марий*",[1]итого!$1:$1048576,COLUMN(H55),0)</f>
        <v>28806</v>
      </c>
      <c r="AH54" s="7">
        <f>VLOOKUP("*Марий*",[1]итого!$1:$1048576,COLUMN(I55),0)</f>
        <v>29146</v>
      </c>
      <c r="AI54" s="7">
        <f>VLOOKUP("*Марий*",[1]итого!$1:$1048576,COLUMN(J55),0)</f>
        <v>29504</v>
      </c>
      <c r="AJ54" s="7">
        <f>VLOOKUP("*Марий*",[1]итого!$1:$1048576,COLUMN(K55),0)</f>
        <v>29429</v>
      </c>
      <c r="AK54" s="7">
        <f>VLOOKUP("*Марий*",[1]итого!$1:$1048576,COLUMN(L55),0)</f>
        <v>29819</v>
      </c>
      <c r="AL54" s="7">
        <f>VLOOKUP("*Марий*",[1]итого!$1:$1048576,COLUMN(M55),0)</f>
        <v>30135</v>
      </c>
      <c r="AM54" s="7">
        <f>VLOOKUP("*Марий*",[1]итого!$1:$1048576,COLUMN(N55),0)</f>
        <v>30065</v>
      </c>
      <c r="AN54" s="7">
        <f>VLOOKUP("*Марий*",[1]итого!$1:$1048576,COLUMN(O55),0)</f>
        <v>30343</v>
      </c>
      <c r="AO54" s="7">
        <f>VLOOKUP("*Марий*",[1]итого!$1:$1048576,COLUMN(P55),0)</f>
        <v>30669</v>
      </c>
      <c r="AP54" s="7">
        <f>VLOOKUP("*Марий*",[1]итого!$1:$1048576,COLUMN(Q55),0)</f>
        <v>31009</v>
      </c>
      <c r="AQ54" s="7">
        <f>VLOOKUP("*Марий*",[1]итого!$1:$1048576,COLUMN(R55),0)</f>
        <v>31204</v>
      </c>
      <c r="AR54" s="7">
        <f>VLOOKUP("*Марий*",[1]итого!$1:$1048576,COLUMN(S55),0)</f>
        <v>31406</v>
      </c>
      <c r="AS54" s="7">
        <f>VLOOKUP("*Марий*",[1]итого!$1:$1048576,COLUMN(T55),0)</f>
        <v>31813</v>
      </c>
      <c r="AT54" s="7">
        <f>VLOOKUP("*Марий*",[1]итого!$1:$1048576,COLUMN(U55),0)</f>
        <v>32253</v>
      </c>
      <c r="AU54" s="7">
        <f>VLOOKUP("*Марий*",[1]итого!$1:$1048576,COLUMN(V55),0)</f>
        <v>33213</v>
      </c>
      <c r="AV54" s="7">
        <f>VLOOKUP("*Марий*",[1]итого!$1:$1048576,COLUMN(W55),0)</f>
        <v>34092</v>
      </c>
      <c r="AW54" s="7">
        <f>VLOOKUP("*Марий*",[1]итого!$1:$1048576,COLUMN(X55),0)</f>
        <v>34083</v>
      </c>
      <c r="AX54" s="7">
        <f>VLOOKUP("*Марий*",[1]итого!$1:$1048576,COLUMN(Y55),0)</f>
        <v>34223</v>
      </c>
      <c r="AY54" s="7">
        <f>VLOOKUP("*Марий*",[1]итого!$1:$1048576,COLUMN(Z55),0)</f>
        <v>34393</v>
      </c>
      <c r="AZ54" s="7">
        <f>VLOOKUP("*Марий*",[1]итого!$1:$1048576,COLUMN(AA55),0)</f>
        <v>34812</v>
      </c>
      <c r="BA54" s="7">
        <f>VLOOKUP("*Марий*",[1]итого!$1:$1048576,COLUMN(AB55),0)</f>
        <v>35490</v>
      </c>
      <c r="BB54" s="7">
        <f>VLOOKUP("*Марий*",[1]итого!$1:$1048576,COLUMN(AC55),0)</f>
        <v>36198</v>
      </c>
      <c r="BC54" s="7">
        <f>VLOOKUP("*Марий*",[1]итого!$1:$1048576,COLUMN(AD55),0)</f>
        <v>36570</v>
      </c>
      <c r="BD54" s="7">
        <f>VLOOKUP("*Марий*",[1]итого!$1:$1048576,COLUMN(AE55),0)</f>
        <v>37316</v>
      </c>
      <c r="BE54" s="7">
        <f>VLOOKUP("*Марий*",[1]итого!$1:$1048576,COLUMN(AF55),0)</f>
        <v>37926</v>
      </c>
      <c r="BF54" s="7">
        <f>VLOOKUP("*Марий*",[1]итого!$1:$1048576,COLUMN(AG55),0)</f>
        <v>38640</v>
      </c>
      <c r="BG54" s="7">
        <f>VLOOKUP("*Марий*",[1]итого!$1:$1048576,COLUMN(AH55),0)</f>
        <v>39269</v>
      </c>
      <c r="BH54" s="7">
        <f>VLOOKUP("*Марий*",[1]итого!$1:$1048576,COLUMN(AI55),0)</f>
        <v>39974</v>
      </c>
      <c r="BI54" s="7">
        <f>VLOOKUP("*Марий*",[1]итого!$1:$1048576,COLUMN(AJ55),0)</f>
        <v>39367</v>
      </c>
      <c r="BJ54" s="7">
        <f>VLOOKUP("*Марий*",[1]итого!$1:$1048576,COLUMN(AK55),0)</f>
        <v>40300</v>
      </c>
      <c r="BK54" s="7">
        <f>VLOOKUP("*Марий*",[1]итого!$1:$1048576,COLUMN(AL55),0)</f>
        <v>40603</v>
      </c>
      <c r="BL54" s="7">
        <f>VLOOKUP("*Марий*",[1]итого!$1:$1048576,COLUMN(AM55),0)</f>
        <v>41355</v>
      </c>
      <c r="BM54" s="7">
        <f>VLOOKUP("*Марий*",[1]итого!$1:$1048576,COLUMN(AN55),0)</f>
        <v>42227</v>
      </c>
      <c r="BN54" s="7">
        <f>VLOOKUP("*Марий*",[1]итого!$1:$1048576,COLUMN(AO55),0)</f>
        <v>41940</v>
      </c>
      <c r="BO54" s="7">
        <f>VLOOKUP("*Марий*",[1]итого!$1:$1048576,COLUMN(AP55),0)</f>
        <v>41689</v>
      </c>
      <c r="BP54" s="7">
        <f>VLOOKUP("*Марий*",[1]итого!$1:$1048576,COLUMN(AQ55),0)</f>
        <v>41792</v>
      </c>
      <c r="BQ54" s="7">
        <f>VLOOKUP("*Марий*",[1]итого!$1:$1048576,COLUMN(AR55),0)</f>
        <v>42234</v>
      </c>
      <c r="BR54" s="7">
        <f>VLOOKUP("*Марий*",[1]итого!$1:$1048576,COLUMN(AS55),0)</f>
        <v>42044</v>
      </c>
      <c r="BS54" s="7">
        <f>VLOOKUP("*Марий*",[1]итого!$1:$1048576,COLUMN(AT55),0)</f>
        <v>42780</v>
      </c>
      <c r="BT54" s="7">
        <f>VLOOKUP("*Марий*",[1]итого!$1:$1048576,COLUMN(AU55),0)</f>
        <v>43606</v>
      </c>
      <c r="BU54" s="7">
        <f>VLOOKUP("*Марий*",[1]итого!$1:$1048576,COLUMN(AV55),0)</f>
        <v>44143</v>
      </c>
      <c r="BV54" s="7">
        <f>VLOOKUP("*Марий*",[1]итого!$1:$1048576,COLUMN(AW55),0)</f>
        <v>45198</v>
      </c>
      <c r="BW54" s="7">
        <f>VLOOKUP("*Марий*",[1]итого!$1:$1048576,COLUMN(AX55),0)</f>
        <v>45379</v>
      </c>
      <c r="BX54" s="7">
        <f>VLOOKUP("*Марий*",[1]итого!$1:$1048576,COLUMN(AY55),0)</f>
        <v>46078</v>
      </c>
      <c r="BY54" s="7">
        <f>VLOOKUP("*Марий*",[1]итого!$1:$1048576,COLUMN(AZ55),0)</f>
        <v>47087</v>
      </c>
      <c r="BZ54" s="7">
        <f>VLOOKUP("*Марий*",[1]итого!$1:$1048576,COLUMN(BA55),0)</f>
        <v>48310</v>
      </c>
      <c r="CA54" s="7">
        <f>VLOOKUP("*Марий*",[1]итого!$1:$1048576,COLUMN(BB55),0)</f>
        <v>49261</v>
      </c>
      <c r="CB54" s="7">
        <f>VLOOKUP("*Марий*",[1]итого!$1:$1048576,COLUMN(BC55),0)</f>
        <v>50571</v>
      </c>
      <c r="CC54" s="7">
        <f>VLOOKUP("*Марий*",[1]итого!$1:$1048576,COLUMN(BD55),0)</f>
        <v>51030</v>
      </c>
      <c r="CD54" s="7">
        <f>VLOOKUP("*Марий*",[1]итого!$1:$1048576,COLUMN(BE55),0)</f>
        <v>53141</v>
      </c>
      <c r="CE54" s="7">
        <f>VLOOKUP("*Марий*",[1]итого!$1:$1048576,COLUMN(BF55),0)</f>
        <v>55302</v>
      </c>
      <c r="CF54" s="7">
        <f>VLOOKUP("*Марий*",[1]итого!$1:$1048576,COLUMN(BG55),0)</f>
        <v>57153</v>
      </c>
      <c r="CG54" s="7">
        <f>VLOOKUP("*Марий*",[1]итого!$1:$1048576,COLUMN(BH55),0)</f>
        <v>58053</v>
      </c>
      <c r="CH54" s="7">
        <f>VLOOKUP("*Марий*",[1]итого!$1:$1048576,COLUMN(BI55),0)</f>
        <v>58824</v>
      </c>
      <c r="CI54" s="7">
        <f>VLOOKUP("*Марий*",[1]итого!$1:$1048576,COLUMN(BJ55),0)</f>
        <v>59159</v>
      </c>
      <c r="CJ54" s="7">
        <f>VLOOKUP("*Марий*",[1]итого!$1:$1048576,COLUMN(BK55),0)</f>
        <v>59245</v>
      </c>
      <c r="CK54" s="7">
        <f>VLOOKUP("*Марий*",[1]итого!$1:$1048576,COLUMN(BL55),0)</f>
        <v>59856</v>
      </c>
      <c r="CL54" s="7">
        <f>VLOOKUP("*Марий*",[1]итого!$1:$1048576,COLUMN(BM55),0)</f>
        <v>60447</v>
      </c>
      <c r="CM54" s="7">
        <f>VLOOKUP("*Марий*",[1]итого!$1:$1048576,COLUMN(BN55),0)</f>
        <v>61044</v>
      </c>
      <c r="CN54" s="7">
        <f>VLOOKUP("*Марий*",[1]итого!$1:$1048576,COLUMN(BO55),0)</f>
        <v>62856</v>
      </c>
      <c r="CO54" s="7">
        <f>VLOOKUP("*Марий*",[1]итого!$1:$1048576,COLUMN(BP55),0)</f>
        <v>62154</v>
      </c>
      <c r="CP54" s="7">
        <f>VLOOKUP("*Марий*",[1]итого!$1:$1048576,COLUMN(BQ55),0)</f>
        <v>62406</v>
      </c>
      <c r="CQ54" s="7">
        <f>VLOOKUP("*Марий*",[1]итого!$1:$1048576,COLUMN(BR55),0)</f>
        <v>62073</v>
      </c>
      <c r="CR54" s="7">
        <f>VLOOKUP("*Марий*",[1]итого!$1:$1048576,COLUMN(BS55),0)</f>
        <v>62358</v>
      </c>
      <c r="CS54" s="7">
        <f>VLOOKUP("*Марий*",[1]итого!$1:$1048576,COLUMN(BT55),0)</f>
        <v>61802</v>
      </c>
      <c r="CT54" s="7">
        <f>VLOOKUP("*Марий*",[1]итого!$1:$1048576,COLUMN(BU55),0)</f>
        <v>62061</v>
      </c>
      <c r="CU54" s="7">
        <f>VLOOKUP("*Марий*",[1]итого!$1:$1048576,COLUMN(BV55),0)</f>
        <v>59453</v>
      </c>
      <c r="CV54" s="7">
        <f>VLOOKUP("*Марий*",[1]итого!$1:$1048576,COLUMN(BW55),0)</f>
        <v>59568</v>
      </c>
      <c r="CW54" s="7">
        <f>VLOOKUP("*Марий*",[1]итого!$1:$1048576,COLUMN(BX55),0)</f>
        <v>59894</v>
      </c>
      <c r="CX54" s="7">
        <f>VLOOKUP("*Марий*",[1]итого!$1:$1048576,COLUMN(BY55),0)</f>
        <v>60584</v>
      </c>
      <c r="CY54" s="7">
        <f>VLOOKUP("*Марий*",[1]итого!$1:$1048576,COLUMN(BZ55),0)</f>
        <v>61131</v>
      </c>
      <c r="CZ54" s="7">
        <f>VLOOKUP("*Марий*",[1]итого!$1:$1048576,COLUMN(CA55),0)</f>
        <v>61435</v>
      </c>
      <c r="DA54" s="7">
        <f>VLOOKUP("*Марий*",[1]итого!$1:$1048576,COLUMN(CB55),0)</f>
        <v>60969</v>
      </c>
      <c r="DB54" s="7">
        <f>VLOOKUP("*Марий*",[1]итого!$1:$1048576,COLUMN(CC55),0)</f>
        <v>61900</v>
      </c>
      <c r="DC54" s="7">
        <f>VLOOKUP("*Марий*",[1]итого!$1:$1048576,COLUMN(CD55),0)</f>
        <v>62747</v>
      </c>
      <c r="DD54" s="7">
        <f>VLOOKUP("*Марий*",[1]итого!$1:$1048576,COLUMN(CE55),0)</f>
        <v>63986</v>
      </c>
      <c r="DE54" s="7">
        <f>VLOOKUP("*Марий*",[1]итого!$1:$1048576,COLUMN(CF55),0)</f>
        <v>65608</v>
      </c>
      <c r="DF54" s="7">
        <f>VLOOKUP("*Марий*",[1]итого!$1:$1048576,COLUMN(CG55),0)</f>
        <v>67402</v>
      </c>
    </row>
    <row r="55" spans="1:110" x14ac:dyDescent="0.25">
      <c r="A55" s="8" t="s">
        <v>51</v>
      </c>
      <c r="B55" s="7">
        <v>20069.584999999999</v>
      </c>
      <c r="C55" s="7">
        <v>20264.317999999999</v>
      </c>
      <c r="D55" s="7">
        <v>20536.643</v>
      </c>
      <c r="E55" s="7">
        <v>20494.429</v>
      </c>
      <c r="F55" s="7">
        <v>20764.112000000001</v>
      </c>
      <c r="G55" s="7">
        <v>21080.674999999999</v>
      </c>
      <c r="H55" s="7">
        <v>21550.682000000001</v>
      </c>
      <c r="I55" s="7">
        <v>21999.195</v>
      </c>
      <c r="J55" s="7">
        <v>22431.39</v>
      </c>
      <c r="K55" s="7">
        <v>23090.556</v>
      </c>
      <c r="L55" s="7">
        <v>24071.699000000001</v>
      </c>
      <c r="M55" s="7">
        <v>24199.339</v>
      </c>
      <c r="N55" s="7">
        <v>24682.985000000001</v>
      </c>
      <c r="O55" s="7">
        <v>25432.153999999999</v>
      </c>
      <c r="P55" s="7">
        <v>25976.964</v>
      </c>
      <c r="Q55" s="7">
        <v>26460.859</v>
      </c>
      <c r="R55" s="7">
        <v>26838.967000000001</v>
      </c>
      <c r="S55" s="7">
        <v>27394.323</v>
      </c>
      <c r="T55" s="7">
        <v>28065.136999999999</v>
      </c>
      <c r="U55" s="7">
        <v>28617.742999999999</v>
      </c>
      <c r="V55" s="7">
        <v>29048.275000000001</v>
      </c>
      <c r="W55" s="7">
        <v>30000.455999999998</v>
      </c>
      <c r="X55" s="7">
        <v>30482.225999999999</v>
      </c>
      <c r="Y55" s="7">
        <v>30849.007705240001</v>
      </c>
      <c r="Z55" s="7">
        <v>31355.076515330002</v>
      </c>
      <c r="AA55" s="7">
        <f>VLOOKUP("*Мордовия*",[1]итого!$1:$1048576,COLUMN(B56),0)</f>
        <v>30849</v>
      </c>
      <c r="AB55" s="7">
        <f>VLOOKUP("*Мордовия*",[1]итого!$1:$1048576,COLUMN(C56),0)</f>
        <v>31355</v>
      </c>
      <c r="AC55" s="7">
        <f>VLOOKUP("*Мордовия*",[1]итого!$1:$1048576,COLUMN(D56),0)</f>
        <v>31798</v>
      </c>
      <c r="AD55" s="7">
        <f>VLOOKUP("*Мордовия*",[1]итого!$1:$1048576,COLUMN(E56),0)</f>
        <v>32317</v>
      </c>
      <c r="AE55" s="7">
        <f>VLOOKUP("*Мордовия*",[1]итого!$1:$1048576,COLUMN(F56),0)</f>
        <v>32505</v>
      </c>
      <c r="AF55" s="7">
        <f>VLOOKUP("*Мордовия*",[1]итого!$1:$1048576,COLUMN(G56),0)</f>
        <v>32871</v>
      </c>
      <c r="AG55" s="7">
        <f>VLOOKUP("*Мордовия*",[1]итого!$1:$1048576,COLUMN(H56),0)</f>
        <v>32884</v>
      </c>
      <c r="AH55" s="7">
        <f>VLOOKUP("*Мордовия*",[1]итого!$1:$1048576,COLUMN(I56),0)</f>
        <v>33064</v>
      </c>
      <c r="AI55" s="7">
        <f>VLOOKUP("*Мордовия*",[1]итого!$1:$1048576,COLUMN(J56),0)</f>
        <v>33368</v>
      </c>
      <c r="AJ55" s="7">
        <f>VLOOKUP("*Мордовия*",[1]итого!$1:$1048576,COLUMN(K56),0)</f>
        <v>33641</v>
      </c>
      <c r="AK55" s="7">
        <f>VLOOKUP("*Мордовия*",[1]итого!$1:$1048576,COLUMN(L56),0)</f>
        <v>34060</v>
      </c>
      <c r="AL55" s="7">
        <f>VLOOKUP("*Мордовия*",[1]итого!$1:$1048576,COLUMN(M56),0)</f>
        <v>34262</v>
      </c>
      <c r="AM55" s="7">
        <f>VLOOKUP("*Мордовия*",[1]итого!$1:$1048576,COLUMN(N56),0)</f>
        <v>34201</v>
      </c>
      <c r="AN55" s="7">
        <f>VLOOKUP("*Мордовия*",[1]итого!$1:$1048576,COLUMN(O56),0)</f>
        <v>34440</v>
      </c>
      <c r="AO55" s="7">
        <f>VLOOKUP("*Мордовия*",[1]итого!$1:$1048576,COLUMN(P56),0)</f>
        <v>34790</v>
      </c>
      <c r="AP55" s="7">
        <f>VLOOKUP("*Мордовия*",[1]итого!$1:$1048576,COLUMN(Q56),0)</f>
        <v>34956</v>
      </c>
      <c r="AQ55" s="7">
        <f>VLOOKUP("*Мордовия*",[1]итого!$1:$1048576,COLUMN(R56),0)</f>
        <v>35078</v>
      </c>
      <c r="AR55" s="7">
        <f>VLOOKUP("*Мордовия*",[1]итого!$1:$1048576,COLUMN(S56),0)</f>
        <v>35315</v>
      </c>
      <c r="AS55" s="7">
        <f>VLOOKUP("*Мордовия*",[1]итого!$1:$1048576,COLUMN(T56),0)</f>
        <v>35788</v>
      </c>
      <c r="AT55" s="7">
        <f>VLOOKUP("*Мордовия*",[1]итого!$1:$1048576,COLUMN(U56),0)</f>
        <v>36560</v>
      </c>
      <c r="AU55" s="7">
        <f>VLOOKUP("*Мордовия*",[1]итого!$1:$1048576,COLUMN(V56),0)</f>
        <v>37546</v>
      </c>
      <c r="AV55" s="7">
        <f>VLOOKUP("*Мордовия*",[1]итого!$1:$1048576,COLUMN(W56),0)</f>
        <v>38737</v>
      </c>
      <c r="AW55" s="7">
        <f>VLOOKUP("*Мордовия*",[1]итого!$1:$1048576,COLUMN(X56),0)</f>
        <v>38956</v>
      </c>
      <c r="AX55" s="7">
        <f>VLOOKUP("*Мордовия*",[1]итого!$1:$1048576,COLUMN(Y56),0)</f>
        <v>39532</v>
      </c>
      <c r="AY55" s="7">
        <f>VLOOKUP("*Мордовия*",[1]итого!$1:$1048576,COLUMN(Z56),0)</f>
        <v>39790</v>
      </c>
      <c r="AZ55" s="7">
        <f>VLOOKUP("*Мордовия*",[1]итого!$1:$1048576,COLUMN(AA56),0)</f>
        <v>40573</v>
      </c>
      <c r="BA55" s="7">
        <f>VLOOKUP("*Мордовия*",[1]итого!$1:$1048576,COLUMN(AB56),0)</f>
        <v>41129</v>
      </c>
      <c r="BB55" s="7">
        <f>VLOOKUP("*Мордовия*",[1]итого!$1:$1048576,COLUMN(AC56),0)</f>
        <v>41749</v>
      </c>
      <c r="BC55" s="7">
        <f>VLOOKUP("*Мордовия*",[1]итого!$1:$1048576,COLUMN(AD56),0)</f>
        <v>42012</v>
      </c>
      <c r="BD55" s="7">
        <f>VLOOKUP("*Мордовия*",[1]итого!$1:$1048576,COLUMN(AE56),0)</f>
        <v>42856</v>
      </c>
      <c r="BE55" s="7">
        <f>VLOOKUP("*Мордовия*",[1]итого!$1:$1048576,COLUMN(AF56),0)</f>
        <v>42867</v>
      </c>
      <c r="BF55" s="7">
        <f>VLOOKUP("*Мордовия*",[1]итого!$1:$1048576,COLUMN(AG56),0)</f>
        <v>43536</v>
      </c>
      <c r="BG55" s="7">
        <f>VLOOKUP("*Мордовия*",[1]итого!$1:$1048576,COLUMN(AH56),0)</f>
        <v>44308</v>
      </c>
      <c r="BH55" s="7">
        <f>VLOOKUP("*Мордовия*",[1]итого!$1:$1048576,COLUMN(AI56),0)</f>
        <v>45262</v>
      </c>
      <c r="BI55" s="7">
        <f>VLOOKUP("*Мордовия*",[1]итого!$1:$1048576,COLUMN(AJ56),0)</f>
        <v>45463</v>
      </c>
      <c r="BJ55" s="7">
        <f>VLOOKUP("*Мордовия*",[1]итого!$1:$1048576,COLUMN(AK56),0)</f>
        <v>46539</v>
      </c>
      <c r="BK55" s="7">
        <f>VLOOKUP("*Мордовия*",[1]итого!$1:$1048576,COLUMN(AL56),0)</f>
        <v>47065</v>
      </c>
      <c r="BL55" s="7">
        <f>VLOOKUP("*Мордовия*",[1]итого!$1:$1048576,COLUMN(AM56),0)</f>
        <v>48018</v>
      </c>
      <c r="BM55" s="7">
        <f>VLOOKUP("*Мордовия*",[1]итого!$1:$1048576,COLUMN(AN56),0)</f>
        <v>48866</v>
      </c>
      <c r="BN55" s="7">
        <f>VLOOKUP("*Мордовия*",[1]итого!$1:$1048576,COLUMN(AO56),0)</f>
        <v>48484</v>
      </c>
      <c r="BO55" s="7">
        <f>VLOOKUP("*Мордовия*",[1]итого!$1:$1048576,COLUMN(AP56),0)</f>
        <v>48401</v>
      </c>
      <c r="BP55" s="7">
        <f>VLOOKUP("*Мордовия*",[1]итого!$1:$1048576,COLUMN(AQ56),0)</f>
        <v>48494</v>
      </c>
      <c r="BQ55" s="7">
        <f>VLOOKUP("*Мордовия*",[1]итого!$1:$1048576,COLUMN(AR56),0)</f>
        <v>49141</v>
      </c>
      <c r="BR55" s="7">
        <f>VLOOKUP("*Мордовия*",[1]итого!$1:$1048576,COLUMN(AS56),0)</f>
        <v>49014</v>
      </c>
      <c r="BS55" s="7">
        <f>VLOOKUP("*Мордовия*",[1]итого!$1:$1048576,COLUMN(AT56),0)</f>
        <v>49835</v>
      </c>
      <c r="BT55" s="7">
        <f>VLOOKUP("*Мордовия*",[1]итого!$1:$1048576,COLUMN(AU56),0)</f>
        <v>50471</v>
      </c>
      <c r="BU55" s="7">
        <f>VLOOKUP("*Мордовия*",[1]итого!$1:$1048576,COLUMN(AV56),0)</f>
        <v>51307</v>
      </c>
      <c r="BV55" s="7">
        <f>VLOOKUP("*Мордовия*",[1]итого!$1:$1048576,COLUMN(AW56),0)</f>
        <v>52495</v>
      </c>
      <c r="BW55" s="7">
        <f>VLOOKUP("*Мордовия*",[1]итого!$1:$1048576,COLUMN(AX56),0)</f>
        <v>52829</v>
      </c>
      <c r="BX55" s="7">
        <f>VLOOKUP("*Мордовия*",[1]итого!$1:$1048576,COLUMN(AY56),0)</f>
        <v>53474</v>
      </c>
      <c r="BY55" s="7">
        <f>VLOOKUP("*Мордовия*",[1]итого!$1:$1048576,COLUMN(AZ56),0)</f>
        <v>54522</v>
      </c>
      <c r="BZ55" s="7">
        <f>VLOOKUP("*Мордовия*",[1]итого!$1:$1048576,COLUMN(BA56),0)</f>
        <v>55460</v>
      </c>
      <c r="CA55" s="7">
        <f>VLOOKUP("*Мордовия*",[1]итого!$1:$1048576,COLUMN(BB56),0)</f>
        <v>56626</v>
      </c>
      <c r="CB55" s="7">
        <f>VLOOKUP("*Мордовия*",[1]итого!$1:$1048576,COLUMN(BC56),0)</f>
        <v>58124</v>
      </c>
      <c r="CC55" s="7">
        <f>VLOOKUP("*Мордовия*",[1]итого!$1:$1048576,COLUMN(BD56),0)</f>
        <v>58799</v>
      </c>
      <c r="CD55" s="7">
        <f>VLOOKUP("*Мордовия*",[1]итого!$1:$1048576,COLUMN(BE56),0)</f>
        <v>60878</v>
      </c>
      <c r="CE55" s="7">
        <f>VLOOKUP("*Мордовия*",[1]итого!$1:$1048576,COLUMN(BF56),0)</f>
        <v>63705</v>
      </c>
      <c r="CF55" s="7">
        <f>VLOOKUP("*Мордовия*",[1]итого!$1:$1048576,COLUMN(BG56),0)</f>
        <v>65362</v>
      </c>
      <c r="CG55" s="7">
        <f>VLOOKUP("*Мордовия*",[1]итого!$1:$1048576,COLUMN(BH56),0)</f>
        <v>66285</v>
      </c>
      <c r="CH55" s="7">
        <f>VLOOKUP("*Мордовия*",[1]итого!$1:$1048576,COLUMN(BI56),0)</f>
        <v>67174</v>
      </c>
      <c r="CI55" s="7">
        <f>VLOOKUP("*Мордовия*",[1]итого!$1:$1048576,COLUMN(BJ56),0)</f>
        <v>67509</v>
      </c>
      <c r="CJ55" s="7">
        <f>VLOOKUP("*Мордовия*",[1]итого!$1:$1048576,COLUMN(BK56),0)</f>
        <v>67465</v>
      </c>
      <c r="CK55" s="7">
        <f>VLOOKUP("*Мордовия*",[1]итого!$1:$1048576,COLUMN(BL56),0)</f>
        <v>68136</v>
      </c>
      <c r="CL55" s="7">
        <f>VLOOKUP("*Мордовия*",[1]итого!$1:$1048576,COLUMN(BM56),0)</f>
        <v>68530</v>
      </c>
      <c r="CM55" s="7">
        <f>VLOOKUP("*Мордовия*",[1]итого!$1:$1048576,COLUMN(BN56),0)</f>
        <v>69210</v>
      </c>
      <c r="CN55" s="7">
        <f>VLOOKUP("*Мордовия*",[1]итого!$1:$1048576,COLUMN(BO56),0)</f>
        <v>71160</v>
      </c>
      <c r="CO55" s="7">
        <f>VLOOKUP("*Мордовия*",[1]итого!$1:$1048576,COLUMN(BP56),0)</f>
        <v>70594</v>
      </c>
      <c r="CP55" s="7">
        <f>VLOOKUP("*Мордовия*",[1]итого!$1:$1048576,COLUMN(BQ56),0)</f>
        <v>70760</v>
      </c>
      <c r="CQ55" s="7">
        <f>VLOOKUP("*Мордовия*",[1]итого!$1:$1048576,COLUMN(BR56),0)</f>
        <v>70692</v>
      </c>
      <c r="CR55" s="7">
        <f>VLOOKUP("*Мордовия*",[1]итого!$1:$1048576,COLUMN(BS56),0)</f>
        <v>71187</v>
      </c>
      <c r="CS55" s="7">
        <f>VLOOKUP("*Мордовия*",[1]итого!$1:$1048576,COLUMN(BT56),0)</f>
        <v>69707</v>
      </c>
      <c r="CT55" s="7">
        <f>VLOOKUP("*Мордовия*",[1]итого!$1:$1048576,COLUMN(BU56),0)</f>
        <v>69805</v>
      </c>
      <c r="CU55" s="7">
        <f>VLOOKUP("*Мордовия*",[1]итого!$1:$1048576,COLUMN(BV56),0)</f>
        <v>66223</v>
      </c>
      <c r="CV55" s="7">
        <f>VLOOKUP("*Мордовия*",[1]итого!$1:$1048576,COLUMN(BW56),0)</f>
        <v>66498</v>
      </c>
      <c r="CW55" s="7">
        <f>VLOOKUP("*Мордовия*",[1]итого!$1:$1048576,COLUMN(BX56),0)</f>
        <v>66739</v>
      </c>
      <c r="CX55" s="7">
        <f>VLOOKUP("*Мордовия*",[1]итого!$1:$1048576,COLUMN(BY56),0)</f>
        <v>66867</v>
      </c>
      <c r="CY55" s="7">
        <f>VLOOKUP("*Мордовия*",[1]итого!$1:$1048576,COLUMN(BZ56),0)</f>
        <v>67268</v>
      </c>
      <c r="CZ55" s="7">
        <f>VLOOKUP("*Мордовия*",[1]итого!$1:$1048576,COLUMN(CA56),0)</f>
        <v>67705</v>
      </c>
      <c r="DA55" s="7">
        <f>VLOOKUP("*Мордовия*",[1]итого!$1:$1048576,COLUMN(CB56),0)</f>
        <v>67128</v>
      </c>
      <c r="DB55" s="7">
        <f>VLOOKUP("*Мордовия*",[1]итого!$1:$1048576,COLUMN(CC56),0)</f>
        <v>68333</v>
      </c>
      <c r="DC55" s="7">
        <f>VLOOKUP("*Мордовия*",[1]итого!$1:$1048576,COLUMN(CD56),0)</f>
        <v>68955</v>
      </c>
      <c r="DD55" s="7">
        <f>VLOOKUP("*Мордовия*",[1]итого!$1:$1048576,COLUMN(CE56),0)</f>
        <v>70225</v>
      </c>
      <c r="DE55" s="7">
        <f>VLOOKUP("*Мордовия*",[1]итого!$1:$1048576,COLUMN(CF56),0)</f>
        <v>71578</v>
      </c>
      <c r="DF55" s="7">
        <f>VLOOKUP("*Мордовия*",[1]итого!$1:$1048576,COLUMN(CG56),0)</f>
        <v>72871</v>
      </c>
    </row>
    <row r="56" spans="1:110" ht="31.5" x14ac:dyDescent="0.25">
      <c r="A56" s="8" t="s">
        <v>52</v>
      </c>
      <c r="B56" s="7">
        <v>111785.52499999999</v>
      </c>
      <c r="C56" s="7">
        <v>114036.88099999999</v>
      </c>
      <c r="D56" s="7">
        <v>116431.766</v>
      </c>
      <c r="E56" s="7">
        <v>117217.63400000001</v>
      </c>
      <c r="F56" s="7">
        <v>119773.91899999999</v>
      </c>
      <c r="G56" s="7">
        <v>121694.038</v>
      </c>
      <c r="H56" s="7">
        <v>124368.39200000001</v>
      </c>
      <c r="I56" s="7">
        <v>127545.948</v>
      </c>
      <c r="J56" s="7">
        <v>129829.406</v>
      </c>
      <c r="K56" s="7">
        <v>134425.90400000001</v>
      </c>
      <c r="L56" s="7">
        <v>139961.25700000001</v>
      </c>
      <c r="M56" s="7">
        <v>141393.72</v>
      </c>
      <c r="N56" s="7">
        <v>144300.59700000001</v>
      </c>
      <c r="O56" s="7">
        <v>148103.41899999999</v>
      </c>
      <c r="P56" s="7">
        <v>152251.644</v>
      </c>
      <c r="Q56" s="7">
        <v>155920.87599999999</v>
      </c>
      <c r="R56" s="7">
        <v>159503.24900000001</v>
      </c>
      <c r="S56" s="7">
        <v>163165.43299999999</v>
      </c>
      <c r="T56" s="7">
        <v>167339.40700000001</v>
      </c>
      <c r="U56" s="7">
        <v>171809.701</v>
      </c>
      <c r="V56" s="7">
        <v>172926.342</v>
      </c>
      <c r="W56" s="7">
        <v>178193.38699999999</v>
      </c>
      <c r="X56" s="7">
        <v>179815.90400000001</v>
      </c>
      <c r="Y56" s="7">
        <v>185922.86020452</v>
      </c>
      <c r="Z56" s="7">
        <v>189543.07657480999</v>
      </c>
      <c r="AA56" s="7">
        <f>VLOOKUP("*Татарстан*",[1]итого!$1:$1048576,COLUMN(B57),0)</f>
        <v>185923</v>
      </c>
      <c r="AB56" s="7">
        <f>VLOOKUP("*Татарстан*",[1]итого!$1:$1048576,COLUMN(C57),0)</f>
        <v>189543</v>
      </c>
      <c r="AC56" s="7">
        <f>VLOOKUP("*Татарстан*",[1]итого!$1:$1048576,COLUMN(D57),0)</f>
        <v>193100</v>
      </c>
      <c r="AD56" s="7">
        <f>VLOOKUP("*Татарстан*",[1]итого!$1:$1048576,COLUMN(E57),0)</f>
        <v>196896</v>
      </c>
      <c r="AE56" s="7">
        <f>VLOOKUP("*Татарстан*",[1]итого!$1:$1048576,COLUMN(F57),0)</f>
        <v>199611</v>
      </c>
      <c r="AF56" s="7">
        <f>VLOOKUP("*Татарстан*",[1]итого!$1:$1048576,COLUMN(G57),0)</f>
        <v>201599</v>
      </c>
      <c r="AG56" s="7">
        <f>VLOOKUP("*Татарстан*",[1]итого!$1:$1048576,COLUMN(H57),0)</f>
        <v>200436</v>
      </c>
      <c r="AH56" s="7">
        <f>VLOOKUP("*Татарстан*",[1]итого!$1:$1048576,COLUMN(I57),0)</f>
        <v>203434</v>
      </c>
      <c r="AI56" s="7">
        <f>VLOOKUP("*Татарстан*",[1]итого!$1:$1048576,COLUMN(J57),0)</f>
        <v>206923</v>
      </c>
      <c r="AJ56" s="7">
        <f>VLOOKUP("*Татарстан*",[1]итого!$1:$1048576,COLUMN(K57),0)</f>
        <v>208434</v>
      </c>
      <c r="AK56" s="7">
        <f>VLOOKUP("*Татарстан*",[1]итого!$1:$1048576,COLUMN(L57),0)</f>
        <v>212699</v>
      </c>
      <c r="AL56" s="7">
        <f>VLOOKUP("*Татарстан*",[1]итого!$1:$1048576,COLUMN(M57),0)</f>
        <v>216904</v>
      </c>
      <c r="AM56" s="7">
        <f>VLOOKUP("*Татарстан*",[1]итого!$1:$1048576,COLUMN(N57),0)</f>
        <v>218431</v>
      </c>
      <c r="AN56" s="7">
        <f>VLOOKUP("*Татарстан*",[1]итого!$1:$1048576,COLUMN(O57),0)</f>
        <v>222620</v>
      </c>
      <c r="AO56" s="7">
        <f>VLOOKUP("*Татарстан*",[1]итого!$1:$1048576,COLUMN(P57),0)</f>
        <v>227228</v>
      </c>
      <c r="AP56" s="7">
        <f>VLOOKUP("*Татарстан*",[1]итого!$1:$1048576,COLUMN(Q57),0)</f>
        <v>230469</v>
      </c>
      <c r="AQ56" s="7">
        <f>VLOOKUP("*Татарстан*",[1]итого!$1:$1048576,COLUMN(R57),0)</f>
        <v>233253</v>
      </c>
      <c r="AR56" s="7">
        <f>VLOOKUP("*Татарстан*",[1]итого!$1:$1048576,COLUMN(S57),0)</f>
        <v>236620</v>
      </c>
      <c r="AS56" s="7">
        <f>VLOOKUP("*Татарстан*",[1]итого!$1:$1048576,COLUMN(T57),0)</f>
        <v>241823</v>
      </c>
      <c r="AT56" s="7">
        <f>VLOOKUP("*Татарстан*",[1]итого!$1:$1048576,COLUMN(U57),0)</f>
        <v>247964</v>
      </c>
      <c r="AU56" s="7">
        <f>VLOOKUP("*Татарстан*",[1]итого!$1:$1048576,COLUMN(V57),0)</f>
        <v>255874</v>
      </c>
      <c r="AV56" s="7">
        <f>VLOOKUP("*Татарстан*",[1]итого!$1:$1048576,COLUMN(W57),0)</f>
        <v>264930</v>
      </c>
      <c r="AW56" s="7">
        <f>VLOOKUP("*Татарстан*",[1]итого!$1:$1048576,COLUMN(X57),0)</f>
        <v>264453</v>
      </c>
      <c r="AX56" s="7">
        <f>VLOOKUP("*Татарстан*",[1]итого!$1:$1048576,COLUMN(Y57),0)</f>
        <v>271007</v>
      </c>
      <c r="AY56" s="7">
        <f>VLOOKUP("*Татарстан*",[1]итого!$1:$1048576,COLUMN(Z57),0)</f>
        <v>273623</v>
      </c>
      <c r="AZ56" s="7">
        <f>VLOOKUP("*Татарстан*",[1]итого!$1:$1048576,COLUMN(AA57),0)</f>
        <v>278523</v>
      </c>
      <c r="BA56" s="7">
        <f>VLOOKUP("*Татарстан*",[1]итого!$1:$1048576,COLUMN(AB57),0)</f>
        <v>286509</v>
      </c>
      <c r="BB56" s="7">
        <f>VLOOKUP("*Татарстан*",[1]итого!$1:$1048576,COLUMN(AC57),0)</f>
        <v>295051</v>
      </c>
      <c r="BC56" s="7">
        <f>VLOOKUP("*Татарстан*",[1]итого!$1:$1048576,COLUMN(AD57),0)</f>
        <v>301559</v>
      </c>
      <c r="BD56" s="7">
        <f>VLOOKUP("*Татарстан*",[1]итого!$1:$1048576,COLUMN(AE57),0)</f>
        <v>310393</v>
      </c>
      <c r="BE56" s="7">
        <f>VLOOKUP("*Татарстан*",[1]итого!$1:$1048576,COLUMN(AF57),0)</f>
        <v>316500</v>
      </c>
      <c r="BF56" s="7">
        <f>VLOOKUP("*Татарстан*",[1]итого!$1:$1048576,COLUMN(AG57),0)</f>
        <v>322493</v>
      </c>
      <c r="BG56" s="7">
        <f>VLOOKUP("*Татарстан*",[1]итого!$1:$1048576,COLUMN(AH57),0)</f>
        <v>329767</v>
      </c>
      <c r="BH56" s="7">
        <f>VLOOKUP("*Татарстан*",[1]итого!$1:$1048576,COLUMN(AI57),0)</f>
        <v>338195</v>
      </c>
      <c r="BI56" s="7">
        <f>VLOOKUP("*Татарстан*",[1]итого!$1:$1048576,COLUMN(AJ57),0)</f>
        <v>341865</v>
      </c>
      <c r="BJ56" s="7">
        <f>VLOOKUP("*Татарстан*",[1]итого!$1:$1048576,COLUMN(AK57),0)</f>
        <v>347628</v>
      </c>
      <c r="BK56" s="7">
        <f>VLOOKUP("*Татарстан*",[1]итого!$1:$1048576,COLUMN(AL57),0)</f>
        <v>353171</v>
      </c>
      <c r="BL56" s="7">
        <f>VLOOKUP("*Татарстан*",[1]итого!$1:$1048576,COLUMN(AM57),0)</f>
        <v>363431</v>
      </c>
      <c r="BM56" s="7">
        <f>VLOOKUP("*Татарстан*",[1]итого!$1:$1048576,COLUMN(AN57),0)</f>
        <v>374021</v>
      </c>
      <c r="BN56" s="7">
        <f>VLOOKUP("*Татарстан*",[1]итого!$1:$1048576,COLUMN(AO57),0)</f>
        <v>374104</v>
      </c>
      <c r="BO56" s="7">
        <f>VLOOKUP("*Татарстан*",[1]итого!$1:$1048576,COLUMN(AP57),0)</f>
        <v>373577</v>
      </c>
      <c r="BP56" s="7">
        <f>VLOOKUP("*Татарстан*",[1]итого!$1:$1048576,COLUMN(AQ57),0)</f>
        <v>376015</v>
      </c>
      <c r="BQ56" s="7">
        <f>VLOOKUP("*Татарстан*",[1]итого!$1:$1048576,COLUMN(AR57),0)</f>
        <v>380958</v>
      </c>
      <c r="BR56" s="7">
        <f>VLOOKUP("*Татарстан*",[1]итого!$1:$1048576,COLUMN(AS57),0)</f>
        <v>384620</v>
      </c>
      <c r="BS56" s="7">
        <f>VLOOKUP("*Татарстан*",[1]итого!$1:$1048576,COLUMN(AT57),0)</f>
        <v>395373</v>
      </c>
      <c r="BT56" s="7">
        <f>VLOOKUP("*Татарстан*",[1]итого!$1:$1048576,COLUMN(AU57),0)</f>
        <v>403657</v>
      </c>
      <c r="BU56" s="7">
        <f>VLOOKUP("*Татарстан*",[1]итого!$1:$1048576,COLUMN(AV57),0)</f>
        <v>409499</v>
      </c>
      <c r="BV56" s="7">
        <f>VLOOKUP("*Татарстан*",[1]итого!$1:$1048576,COLUMN(AW57),0)</f>
        <v>422411</v>
      </c>
      <c r="BW56" s="7">
        <f>VLOOKUP("*Татарстан*",[1]итого!$1:$1048576,COLUMN(AX57),0)</f>
        <v>424711</v>
      </c>
      <c r="BX56" s="7">
        <f>VLOOKUP("*Татарстан*",[1]итого!$1:$1048576,COLUMN(AY57),0)</f>
        <v>431112</v>
      </c>
      <c r="BY56" s="7">
        <f>VLOOKUP("*Татарстан*",[1]итого!$1:$1048576,COLUMN(AZ57),0)</f>
        <v>442336</v>
      </c>
      <c r="BZ56" s="7">
        <f>VLOOKUP("*Татарстан*",[1]итого!$1:$1048576,COLUMN(BA57),0)</f>
        <v>452616</v>
      </c>
      <c r="CA56" s="7">
        <f>VLOOKUP("*Татарстан*",[1]итого!$1:$1048576,COLUMN(BB57),0)</f>
        <v>466260</v>
      </c>
      <c r="CB56" s="7">
        <f>VLOOKUP("*Татарстан*",[1]итого!$1:$1048576,COLUMN(BC57),0)</f>
        <v>479459</v>
      </c>
      <c r="CC56" s="7">
        <f>VLOOKUP("*Татарстан*",[1]итого!$1:$1048576,COLUMN(BD57),0)</f>
        <v>490828</v>
      </c>
      <c r="CD56" s="7">
        <f>VLOOKUP("*Татарстан*",[1]итого!$1:$1048576,COLUMN(BE57),0)</f>
        <v>511951</v>
      </c>
      <c r="CE56" s="7">
        <f>VLOOKUP("*Татарстан*",[1]итого!$1:$1048576,COLUMN(BF57),0)</f>
        <v>539747</v>
      </c>
      <c r="CF56" s="7">
        <f>VLOOKUP("*Татарстан*",[1]итого!$1:$1048576,COLUMN(BG57),0)</f>
        <v>560612</v>
      </c>
      <c r="CG56" s="7">
        <f>VLOOKUP("*Татарстан*",[1]итого!$1:$1048576,COLUMN(BH57),0)</f>
        <v>574898</v>
      </c>
      <c r="CH56" s="7">
        <f>VLOOKUP("*Татарстан*",[1]итого!$1:$1048576,COLUMN(BI57),0)</f>
        <v>588534</v>
      </c>
      <c r="CI56" s="7">
        <f>VLOOKUP("*Татарстан*",[1]итого!$1:$1048576,COLUMN(BJ57),0)</f>
        <v>593555</v>
      </c>
      <c r="CJ56" s="7">
        <f>VLOOKUP("*Татарстан*",[1]итого!$1:$1048576,COLUMN(BK57),0)</f>
        <v>596660</v>
      </c>
      <c r="CK56" s="7">
        <f>VLOOKUP("*Татарстан*",[1]итого!$1:$1048576,COLUMN(BL57),0)</f>
        <v>606005</v>
      </c>
      <c r="CL56" s="7">
        <f>VLOOKUP("*Татарстан*",[1]итого!$1:$1048576,COLUMN(BM57),0)</f>
        <v>612098</v>
      </c>
      <c r="CM56" s="7">
        <f>VLOOKUP("*Татарстан*",[1]итого!$1:$1048576,COLUMN(BN57),0)</f>
        <v>620913</v>
      </c>
      <c r="CN56" s="7">
        <f>VLOOKUP("*Татарстан*",[1]итого!$1:$1048576,COLUMN(BO57),0)</f>
        <v>642886</v>
      </c>
      <c r="CO56" s="7">
        <f>VLOOKUP("*Татарстан*",[1]итого!$1:$1048576,COLUMN(BP57),0)</f>
        <v>646292</v>
      </c>
      <c r="CP56" s="7">
        <f>VLOOKUP("*Татарстан*",[1]итого!$1:$1048576,COLUMN(BQ57),0)</f>
        <v>648264</v>
      </c>
      <c r="CQ56" s="7">
        <f>VLOOKUP("*Татарстан*",[1]итого!$1:$1048576,COLUMN(BR57),0)</f>
        <v>649575</v>
      </c>
      <c r="CR56" s="7">
        <f>VLOOKUP("*Татарстан*",[1]итого!$1:$1048576,COLUMN(BS57),0)</f>
        <v>651810</v>
      </c>
      <c r="CS56" s="7">
        <f>VLOOKUP("*Татарстан*",[1]итого!$1:$1048576,COLUMN(BT57),0)</f>
        <v>653451</v>
      </c>
      <c r="CT56" s="7">
        <f>VLOOKUP("*Татарстан*",[1]итого!$1:$1048576,COLUMN(BU57),0)</f>
        <v>656582</v>
      </c>
      <c r="CU56" s="7">
        <f>VLOOKUP("*Татарстан*",[1]итого!$1:$1048576,COLUMN(BV57),0)</f>
        <v>653618</v>
      </c>
      <c r="CV56" s="7">
        <f>VLOOKUP("*Татарстан*",[1]итого!$1:$1048576,COLUMN(BW57),0)</f>
        <v>655010</v>
      </c>
      <c r="CW56" s="7">
        <f>VLOOKUP("*Татарстан*",[1]итого!$1:$1048576,COLUMN(BX57),0)</f>
        <v>657233</v>
      </c>
      <c r="CX56" s="7">
        <f>VLOOKUP("*Татарстан*",[1]итого!$1:$1048576,COLUMN(BY57),0)</f>
        <v>660820</v>
      </c>
      <c r="CY56" s="7">
        <f>VLOOKUP("*Татарстан*",[1]итого!$1:$1048576,COLUMN(BZ57),0)</f>
        <v>665939</v>
      </c>
      <c r="CZ56" s="7">
        <f>VLOOKUP("*Татарстан*",[1]итого!$1:$1048576,COLUMN(CA57),0)</f>
        <v>667900</v>
      </c>
      <c r="DA56" s="7">
        <f>VLOOKUP("*Татарстан*",[1]итого!$1:$1048576,COLUMN(CB57),0)</f>
        <v>667786</v>
      </c>
      <c r="DB56" s="7">
        <f>VLOOKUP("*Татарстан*",[1]итого!$1:$1048576,COLUMN(CC57),0)</f>
        <v>675864</v>
      </c>
      <c r="DC56" s="7">
        <f>VLOOKUP("*Татарстан*",[1]итого!$1:$1048576,COLUMN(CD57),0)</f>
        <v>682968</v>
      </c>
      <c r="DD56" s="7">
        <f>VLOOKUP("*Татарстан*",[1]итого!$1:$1048576,COLUMN(CE57),0)</f>
        <v>695862</v>
      </c>
      <c r="DE56" s="7">
        <f>VLOOKUP("*Татарстан*",[1]итого!$1:$1048576,COLUMN(CF57),0)</f>
        <v>705473</v>
      </c>
      <c r="DF56" s="7">
        <f>VLOOKUP("*Татарстан*",[1]итого!$1:$1048576,COLUMN(CG57),0)</f>
        <v>722051</v>
      </c>
    </row>
    <row r="57" spans="1:110" x14ac:dyDescent="0.25">
      <c r="A57" s="8" t="s">
        <v>53</v>
      </c>
      <c r="B57" s="7">
        <v>50845.33</v>
      </c>
      <c r="C57" s="7">
        <v>51479.732000000004</v>
      </c>
      <c r="D57" s="7">
        <v>52081.762000000002</v>
      </c>
      <c r="E57" s="7">
        <v>52086.487999999998</v>
      </c>
      <c r="F57" s="7">
        <v>52794.735999999997</v>
      </c>
      <c r="G57" s="7">
        <v>53243.745999999999</v>
      </c>
      <c r="H57" s="7">
        <v>53888.597000000002</v>
      </c>
      <c r="I57" s="7">
        <v>54794.33</v>
      </c>
      <c r="J57" s="7">
        <v>55406.62</v>
      </c>
      <c r="K57" s="7">
        <v>56613.8</v>
      </c>
      <c r="L57" s="7">
        <v>57992.124000000003</v>
      </c>
      <c r="M57" s="7">
        <v>58183.89</v>
      </c>
      <c r="N57" s="7">
        <v>59000.535000000003</v>
      </c>
      <c r="O57" s="7">
        <v>60059.432000000001</v>
      </c>
      <c r="P57" s="7">
        <v>61122.720000000001</v>
      </c>
      <c r="Q57" s="7">
        <v>62053.817000000003</v>
      </c>
      <c r="R57" s="7">
        <v>63217.167999999998</v>
      </c>
      <c r="S57" s="7">
        <v>64024.745999999999</v>
      </c>
      <c r="T57" s="7">
        <v>65299.639000000003</v>
      </c>
      <c r="U57" s="7">
        <v>66635.724000000002</v>
      </c>
      <c r="V57" s="7">
        <v>67664.381999999998</v>
      </c>
      <c r="W57" s="7">
        <v>69231.255000000005</v>
      </c>
      <c r="X57" s="7">
        <v>70143.788</v>
      </c>
      <c r="Y57" s="7">
        <v>71725.465149990006</v>
      </c>
      <c r="Z57" s="7">
        <v>72595.731075100004</v>
      </c>
      <c r="AA57" s="7">
        <f>VLOOKUP("*Удмуртская*",[1]итого!$1:$1048576,COLUMN(B58),0)</f>
        <v>71725</v>
      </c>
      <c r="AB57" s="7">
        <f>VLOOKUP("*Удмуртская*",[1]итого!$1:$1048576,COLUMN(C58),0)</f>
        <v>72596</v>
      </c>
      <c r="AC57" s="7">
        <f>VLOOKUP("*Удмуртская*",[1]итого!$1:$1048576,COLUMN(D58),0)</f>
        <v>73659</v>
      </c>
      <c r="AD57" s="7">
        <f>VLOOKUP("*Удмуртская*",[1]итого!$1:$1048576,COLUMN(E58),0)</f>
        <v>74616</v>
      </c>
      <c r="AE57" s="7">
        <f>VLOOKUP("*Удмуртская*",[1]итого!$1:$1048576,COLUMN(F58),0)</f>
        <v>75308</v>
      </c>
      <c r="AF57" s="7">
        <f>VLOOKUP("*Удмуртская*",[1]итого!$1:$1048576,COLUMN(G58),0)</f>
        <v>75934</v>
      </c>
      <c r="AG57" s="7">
        <f>VLOOKUP("*Удмуртская*",[1]итого!$1:$1048576,COLUMN(H58),0)</f>
        <v>75686</v>
      </c>
      <c r="AH57" s="7">
        <f>VLOOKUP("*Удмуртская*",[1]итого!$1:$1048576,COLUMN(I58),0)</f>
        <v>76454</v>
      </c>
      <c r="AI57" s="7">
        <f>VLOOKUP("*Удмуртская*",[1]итого!$1:$1048576,COLUMN(J58),0)</f>
        <v>77628</v>
      </c>
      <c r="AJ57" s="7">
        <f>VLOOKUP("*Удмуртская*",[1]итого!$1:$1048576,COLUMN(K58),0)</f>
        <v>78085</v>
      </c>
      <c r="AK57" s="7">
        <f>VLOOKUP("*Удмуртская*",[1]итого!$1:$1048576,COLUMN(L58),0)</f>
        <v>79424</v>
      </c>
      <c r="AL57" s="7">
        <f>VLOOKUP("*Удмуртская*",[1]итого!$1:$1048576,COLUMN(M58),0)</f>
        <v>80694</v>
      </c>
      <c r="AM57" s="7">
        <f>VLOOKUP("*Удмуртская*",[1]итого!$1:$1048576,COLUMN(N58),0)</f>
        <v>81068</v>
      </c>
      <c r="AN57" s="7">
        <f>VLOOKUP("*Удмуртская*",[1]итого!$1:$1048576,COLUMN(O58),0)</f>
        <v>81967</v>
      </c>
      <c r="AO57" s="7">
        <f>VLOOKUP("*Удмуртская*",[1]итого!$1:$1048576,COLUMN(P58),0)</f>
        <v>82973</v>
      </c>
      <c r="AP57" s="7">
        <f>VLOOKUP("*Удмуртская*",[1]итого!$1:$1048576,COLUMN(Q58),0)</f>
        <v>84143</v>
      </c>
      <c r="AQ57" s="7">
        <f>VLOOKUP("*Удмуртская*",[1]итого!$1:$1048576,COLUMN(R58),0)</f>
        <v>84930</v>
      </c>
      <c r="AR57" s="7">
        <f>VLOOKUP("*Удмуртская*",[1]итого!$1:$1048576,COLUMN(S58),0)</f>
        <v>86359</v>
      </c>
      <c r="AS57" s="7">
        <f>VLOOKUP("*Удмуртская*",[1]итого!$1:$1048576,COLUMN(T58),0)</f>
        <v>88241</v>
      </c>
      <c r="AT57" s="7">
        <f>VLOOKUP("*Удмуртская*",[1]итого!$1:$1048576,COLUMN(U58),0)</f>
        <v>90457</v>
      </c>
      <c r="AU57" s="7">
        <f>VLOOKUP("*Удмуртская*",[1]итого!$1:$1048576,COLUMN(V58),0)</f>
        <v>93375</v>
      </c>
      <c r="AV57" s="7">
        <f>VLOOKUP("*Удмуртская*",[1]итого!$1:$1048576,COLUMN(W58),0)</f>
        <v>96599</v>
      </c>
      <c r="AW57" s="7">
        <f>VLOOKUP("*Удмуртская*",[1]итого!$1:$1048576,COLUMN(X58),0)</f>
        <v>97498</v>
      </c>
      <c r="AX57" s="7">
        <f>VLOOKUP("*Удмуртская*",[1]итого!$1:$1048576,COLUMN(Y58),0)</f>
        <v>99334</v>
      </c>
      <c r="AY57" s="7">
        <f>VLOOKUP("*Удмуртская*",[1]итого!$1:$1048576,COLUMN(Z58),0)</f>
        <v>100236</v>
      </c>
      <c r="AZ57" s="7">
        <f>VLOOKUP("*Удмуртская*",[1]итого!$1:$1048576,COLUMN(AA58),0)</f>
        <v>102129</v>
      </c>
      <c r="BA57" s="7">
        <f>VLOOKUP("*Удмуртская*",[1]итого!$1:$1048576,COLUMN(AB58),0)</f>
        <v>104619</v>
      </c>
      <c r="BB57" s="7">
        <f>VLOOKUP("*Удмуртская*",[1]итого!$1:$1048576,COLUMN(AC58),0)</f>
        <v>107361</v>
      </c>
      <c r="BC57" s="7">
        <f>VLOOKUP("*Удмуртская*",[1]итого!$1:$1048576,COLUMN(AD58),0)</f>
        <v>109421</v>
      </c>
      <c r="BD57" s="7">
        <f>VLOOKUP("*Удмуртская*",[1]итого!$1:$1048576,COLUMN(AE58),0)</f>
        <v>112719</v>
      </c>
      <c r="BE57" s="7">
        <f>VLOOKUP("*Удмуртская*",[1]итого!$1:$1048576,COLUMN(AF58),0)</f>
        <v>115285</v>
      </c>
      <c r="BF57" s="7">
        <f>VLOOKUP("*Удмуртская*",[1]итого!$1:$1048576,COLUMN(AG58),0)</f>
        <v>117239</v>
      </c>
      <c r="BG57" s="7">
        <f>VLOOKUP("*Удмуртская*",[1]итого!$1:$1048576,COLUMN(AH58),0)</f>
        <v>119795</v>
      </c>
      <c r="BH57" s="7">
        <f>VLOOKUP("*Удмуртская*",[1]итого!$1:$1048576,COLUMN(AI58),0)</f>
        <v>122110</v>
      </c>
      <c r="BI57" s="7">
        <f>VLOOKUP("*Удмуртская*",[1]итого!$1:$1048576,COLUMN(AJ58),0)</f>
        <v>123193</v>
      </c>
      <c r="BJ57" s="7">
        <f>VLOOKUP("*Удмуртская*",[1]итого!$1:$1048576,COLUMN(AK58),0)</f>
        <v>125428</v>
      </c>
      <c r="BK57" s="7">
        <f>VLOOKUP("*Удмуртская*",[1]итого!$1:$1048576,COLUMN(AL58),0)</f>
        <v>127248</v>
      </c>
      <c r="BL57" s="7">
        <f>VLOOKUP("*Удмуртская*",[1]итого!$1:$1048576,COLUMN(AM58),0)</f>
        <v>130336</v>
      </c>
      <c r="BM57" s="7">
        <f>VLOOKUP("*Удмуртская*",[1]итого!$1:$1048576,COLUMN(AN58),0)</f>
        <v>135064</v>
      </c>
      <c r="BN57" s="7">
        <f>VLOOKUP("*Удмуртская*",[1]итого!$1:$1048576,COLUMN(AO58),0)</f>
        <v>135446</v>
      </c>
      <c r="BO57" s="7">
        <f>VLOOKUP("*Удмуртская*",[1]итого!$1:$1048576,COLUMN(AP58),0)</f>
        <v>135001</v>
      </c>
      <c r="BP57" s="7">
        <f>VLOOKUP("*Удмуртская*",[1]итого!$1:$1048576,COLUMN(AQ58),0)</f>
        <v>135623</v>
      </c>
      <c r="BQ57" s="7">
        <f>VLOOKUP("*Удмуртская*",[1]итого!$1:$1048576,COLUMN(AR58),0)</f>
        <v>137261</v>
      </c>
      <c r="BR57" s="7">
        <f>VLOOKUP("*Удмуртская*",[1]итого!$1:$1048576,COLUMN(AS58),0)</f>
        <v>138212</v>
      </c>
      <c r="BS57" s="7">
        <f>VLOOKUP("*Удмуртская*",[1]итого!$1:$1048576,COLUMN(AT58),0)</f>
        <v>141560</v>
      </c>
      <c r="BT57" s="7">
        <f>VLOOKUP("*Удмуртская*",[1]итого!$1:$1048576,COLUMN(AU58),0)</f>
        <v>145080</v>
      </c>
      <c r="BU57" s="7">
        <f>VLOOKUP("*Удмуртская*",[1]итого!$1:$1048576,COLUMN(AV58),0)</f>
        <v>147999</v>
      </c>
      <c r="BV57" s="7">
        <f>VLOOKUP("*Удмуртская*",[1]итого!$1:$1048576,COLUMN(AW58),0)</f>
        <v>152364</v>
      </c>
      <c r="BW57" s="7">
        <f>VLOOKUP("*Удмуртская*",[1]итого!$1:$1048576,COLUMN(AX58),0)</f>
        <v>153626</v>
      </c>
      <c r="BX57" s="7">
        <f>VLOOKUP("*Удмуртская*",[1]итого!$1:$1048576,COLUMN(AY58),0)</f>
        <v>155920</v>
      </c>
      <c r="BY57" s="7">
        <f>VLOOKUP("*Удмуртская*",[1]итого!$1:$1048576,COLUMN(AZ58),0)</f>
        <v>159171</v>
      </c>
      <c r="BZ57" s="7">
        <f>VLOOKUP("*Удмуртская*",[1]итого!$1:$1048576,COLUMN(BA58),0)</f>
        <v>162186</v>
      </c>
      <c r="CA57" s="7">
        <f>VLOOKUP("*Удмуртская*",[1]итого!$1:$1048576,COLUMN(BB58),0)</f>
        <v>165883</v>
      </c>
      <c r="CB57" s="7">
        <f>VLOOKUP("*Удмуртская*",[1]итого!$1:$1048576,COLUMN(BC58),0)</f>
        <v>169995</v>
      </c>
      <c r="CC57" s="7">
        <f>VLOOKUP("*Удмуртская*",[1]итого!$1:$1048576,COLUMN(BD58),0)</f>
        <v>172559</v>
      </c>
      <c r="CD57" s="7">
        <f>VLOOKUP("*Удмуртская*",[1]итого!$1:$1048576,COLUMN(BE58),0)</f>
        <v>179579</v>
      </c>
      <c r="CE57" s="7">
        <f>VLOOKUP("*Удмуртская*",[1]итого!$1:$1048576,COLUMN(BF58),0)</f>
        <v>187863</v>
      </c>
      <c r="CF57" s="7">
        <f>VLOOKUP("*Удмуртская*",[1]итого!$1:$1048576,COLUMN(BG58),0)</f>
        <v>193749</v>
      </c>
      <c r="CG57" s="7">
        <f>VLOOKUP("*Удмуртская*",[1]итого!$1:$1048576,COLUMN(BH58),0)</f>
        <v>198808</v>
      </c>
      <c r="CH57" s="7">
        <f>VLOOKUP("*Удмуртская*",[1]итого!$1:$1048576,COLUMN(BI58),0)</f>
        <v>203989</v>
      </c>
      <c r="CI57" s="7">
        <f>VLOOKUP("*Удмуртская*",[1]итого!$1:$1048576,COLUMN(BJ58),0)</f>
        <v>205322</v>
      </c>
      <c r="CJ57" s="7">
        <f>VLOOKUP("*Удмуртская*",[1]итого!$1:$1048576,COLUMN(BK58),0)</f>
        <v>206509</v>
      </c>
      <c r="CK57" s="7">
        <f>VLOOKUP("*Удмуртская*",[1]итого!$1:$1048576,COLUMN(BL58),0)</f>
        <v>209318</v>
      </c>
      <c r="CL57" s="7">
        <f>VLOOKUP("*Удмуртская*",[1]итого!$1:$1048576,COLUMN(BM58),0)</f>
        <v>212565</v>
      </c>
      <c r="CM57" s="7">
        <f>VLOOKUP("*Удмуртская*",[1]итого!$1:$1048576,COLUMN(BN58),0)</f>
        <v>216273</v>
      </c>
      <c r="CN57" s="7">
        <f>VLOOKUP("*Удмуртская*",[1]итого!$1:$1048576,COLUMN(BO58),0)</f>
        <v>224327</v>
      </c>
      <c r="CO57" s="7">
        <f>VLOOKUP("*Удмуртская*",[1]итого!$1:$1048576,COLUMN(BP58),0)</f>
        <v>224906</v>
      </c>
      <c r="CP57" s="7">
        <f>VLOOKUP("*Удмуртская*",[1]итого!$1:$1048576,COLUMN(BQ58),0)</f>
        <v>226123</v>
      </c>
      <c r="CQ57" s="7">
        <f>VLOOKUP("*Удмуртская*",[1]итого!$1:$1048576,COLUMN(BR58),0)</f>
        <v>227152</v>
      </c>
      <c r="CR57" s="7">
        <f>VLOOKUP("*Удмуртская*",[1]итого!$1:$1048576,COLUMN(BS58),0)</f>
        <v>228561</v>
      </c>
      <c r="CS57" s="7">
        <f>VLOOKUP("*Удмуртская*",[1]итого!$1:$1048576,COLUMN(BT58),0)</f>
        <v>230028</v>
      </c>
      <c r="CT57" s="7">
        <f>VLOOKUP("*Удмуртская*",[1]итого!$1:$1048576,COLUMN(BU58),0)</f>
        <v>231928</v>
      </c>
      <c r="CU57" s="7">
        <f>VLOOKUP("*Удмуртская*",[1]итого!$1:$1048576,COLUMN(BV58),0)</f>
        <v>230118</v>
      </c>
      <c r="CV57" s="7">
        <f>VLOOKUP("*Удмуртская*",[1]итого!$1:$1048576,COLUMN(BW58),0)</f>
        <v>230982</v>
      </c>
      <c r="CW57" s="7">
        <f>VLOOKUP("*Удмуртская*",[1]итого!$1:$1048576,COLUMN(BX58),0)</f>
        <v>232427</v>
      </c>
      <c r="CX57" s="7">
        <f>VLOOKUP("*Удмуртская*",[1]итого!$1:$1048576,COLUMN(BY58),0)</f>
        <v>234179</v>
      </c>
      <c r="CY57" s="7">
        <f>VLOOKUP("*Удмуртская*",[1]итого!$1:$1048576,COLUMN(BZ58),0)</f>
        <v>235881</v>
      </c>
      <c r="CZ57" s="7">
        <f>VLOOKUP("*Удмуртская*",[1]итого!$1:$1048576,COLUMN(CA58),0)</f>
        <v>238093</v>
      </c>
      <c r="DA57" s="7">
        <f>VLOOKUP("*Удмуртская*",[1]итого!$1:$1048576,COLUMN(CB58),0)</f>
        <v>238234</v>
      </c>
      <c r="DB57" s="7">
        <f>VLOOKUP("*Удмуртская*",[1]итого!$1:$1048576,COLUMN(CC58),0)</f>
        <v>241495</v>
      </c>
      <c r="DC57" s="7">
        <f>VLOOKUP("*Удмуртская*",[1]итого!$1:$1048576,COLUMN(CD58),0)</f>
        <v>244422</v>
      </c>
      <c r="DD57" s="7">
        <f>VLOOKUP("*Удмуртская*",[1]итого!$1:$1048576,COLUMN(CE58),0)</f>
        <v>248857</v>
      </c>
      <c r="DE57" s="7">
        <f>VLOOKUP("*Удмуртская*",[1]итого!$1:$1048576,COLUMN(CF58),0)</f>
        <v>253139</v>
      </c>
      <c r="DF57" s="7">
        <f>VLOOKUP("*Удмуртская*",[1]итого!$1:$1048576,COLUMN(CG58),0)</f>
        <v>260426</v>
      </c>
    </row>
    <row r="58" spans="1:110" ht="31.5" x14ac:dyDescent="0.25">
      <c r="A58" s="8" t="s">
        <v>54</v>
      </c>
      <c r="B58" s="7">
        <v>43266.57</v>
      </c>
      <c r="C58" s="7">
        <v>43746.654999999999</v>
      </c>
      <c r="D58" s="7">
        <v>44494.646000000001</v>
      </c>
      <c r="E58" s="7">
        <v>44501.921000000002</v>
      </c>
      <c r="F58" s="7">
        <v>45126.125999999997</v>
      </c>
      <c r="G58" s="7">
        <v>45838.815999999999</v>
      </c>
      <c r="H58" s="7">
        <v>46865.281999999999</v>
      </c>
      <c r="I58" s="7">
        <v>47947.6</v>
      </c>
      <c r="J58" s="7">
        <v>48649.400999999998</v>
      </c>
      <c r="K58" s="7">
        <v>49887.627</v>
      </c>
      <c r="L58" s="7">
        <v>51458.796000000002</v>
      </c>
      <c r="M58" s="7">
        <v>51909.159</v>
      </c>
      <c r="N58" s="7">
        <v>52981.972999999998</v>
      </c>
      <c r="O58" s="7">
        <v>54039.046000000002</v>
      </c>
      <c r="P58" s="7">
        <v>54981.834000000003</v>
      </c>
      <c r="Q58" s="7">
        <v>55747.021999999997</v>
      </c>
      <c r="R58" s="7">
        <v>56667.368000000002</v>
      </c>
      <c r="S58" s="7">
        <v>57395.877999999997</v>
      </c>
      <c r="T58" s="7">
        <v>58576.529000000002</v>
      </c>
      <c r="U58" s="7">
        <v>59794.837</v>
      </c>
      <c r="V58" s="7">
        <v>60918.103999999999</v>
      </c>
      <c r="W58" s="7">
        <v>62379.267</v>
      </c>
      <c r="X58" s="7">
        <v>63183.156999999999</v>
      </c>
      <c r="Y58" s="7">
        <v>64563.20518058</v>
      </c>
      <c r="Z58" s="7">
        <v>65460.271202540003</v>
      </c>
      <c r="AA58" s="7">
        <f>VLOOKUP("*Чувашская*",[1]итого!$1:$1048576,COLUMN(B59),0)</f>
        <v>64563</v>
      </c>
      <c r="AB58" s="7">
        <f>VLOOKUP("*Чувашская*",[1]итого!$1:$1048576,COLUMN(C59),0)</f>
        <v>65460</v>
      </c>
      <c r="AC58" s="7">
        <f>VLOOKUP("*Чувашская*",[1]итого!$1:$1048576,COLUMN(D59),0)</f>
        <v>66194</v>
      </c>
      <c r="AD58" s="7">
        <f>VLOOKUP("*Чувашская*",[1]итого!$1:$1048576,COLUMN(E59),0)</f>
        <v>67081</v>
      </c>
      <c r="AE58" s="7">
        <f>VLOOKUP("*Чувашская*",[1]итого!$1:$1048576,COLUMN(F59),0)</f>
        <v>67624</v>
      </c>
      <c r="AF58" s="7">
        <f>VLOOKUP("*Чувашская*",[1]итого!$1:$1048576,COLUMN(G59),0)</f>
        <v>68043</v>
      </c>
      <c r="AG58" s="7">
        <f>VLOOKUP("*Чувашская*",[1]итого!$1:$1048576,COLUMN(H59),0)</f>
        <v>68123</v>
      </c>
      <c r="AH58" s="7">
        <f>VLOOKUP("*Чувашская*",[1]итого!$1:$1048576,COLUMN(I59),0)</f>
        <v>68799</v>
      </c>
      <c r="AI58" s="7">
        <f>VLOOKUP("*Чувашская*",[1]итого!$1:$1048576,COLUMN(J59),0)</f>
        <v>69807</v>
      </c>
      <c r="AJ58" s="7">
        <f>VLOOKUP("*Чувашская*",[1]итого!$1:$1048576,COLUMN(K59),0)</f>
        <v>69703</v>
      </c>
      <c r="AK58" s="7">
        <f>VLOOKUP("*Чувашская*",[1]итого!$1:$1048576,COLUMN(L59),0)</f>
        <v>70438</v>
      </c>
      <c r="AL58" s="7">
        <f>VLOOKUP("*Чувашская*",[1]итого!$1:$1048576,COLUMN(M59),0)</f>
        <v>71159</v>
      </c>
      <c r="AM58" s="7">
        <f>VLOOKUP("*Чувашская*",[1]итого!$1:$1048576,COLUMN(N59),0)</f>
        <v>71591</v>
      </c>
      <c r="AN58" s="7">
        <f>VLOOKUP("*Чувашская*",[1]итого!$1:$1048576,COLUMN(O59),0)</f>
        <v>72343</v>
      </c>
      <c r="AO58" s="7">
        <f>VLOOKUP("*Чувашская*",[1]итого!$1:$1048576,COLUMN(P59),0)</f>
        <v>73254</v>
      </c>
      <c r="AP58" s="7">
        <f>VLOOKUP("*Чувашская*",[1]итого!$1:$1048576,COLUMN(Q59),0)</f>
        <v>73595</v>
      </c>
      <c r="AQ58" s="7">
        <f>VLOOKUP("*Чувашская*",[1]итого!$1:$1048576,COLUMN(R59),0)</f>
        <v>74076</v>
      </c>
      <c r="AR58" s="7">
        <f>VLOOKUP("*Чувашская*",[1]итого!$1:$1048576,COLUMN(S59),0)</f>
        <v>75030</v>
      </c>
      <c r="AS58" s="7">
        <f>VLOOKUP("*Чувашская*",[1]итого!$1:$1048576,COLUMN(T59),0)</f>
        <v>76473</v>
      </c>
      <c r="AT58" s="7">
        <f>VLOOKUP("*Чувашская*",[1]итого!$1:$1048576,COLUMN(U59),0)</f>
        <v>78258</v>
      </c>
      <c r="AU58" s="7">
        <f>VLOOKUP("*Чувашская*",[1]итого!$1:$1048576,COLUMN(V59),0)</f>
        <v>80660</v>
      </c>
      <c r="AV58" s="7">
        <f>VLOOKUP("*Чувашская*",[1]итого!$1:$1048576,COLUMN(W59),0)</f>
        <v>83049</v>
      </c>
      <c r="AW58" s="7">
        <f>VLOOKUP("*Чувашская*",[1]итого!$1:$1048576,COLUMN(X59),0)</f>
        <v>83647</v>
      </c>
      <c r="AX58" s="7">
        <f>VLOOKUP("*Чувашская*",[1]итого!$1:$1048576,COLUMN(Y59),0)</f>
        <v>85545</v>
      </c>
      <c r="AY58" s="7">
        <f>VLOOKUP("*Чувашская*",[1]итого!$1:$1048576,COLUMN(Z59),0)</f>
        <v>85926</v>
      </c>
      <c r="AZ58" s="7">
        <f>VLOOKUP("*Чувашская*",[1]итого!$1:$1048576,COLUMN(AA59),0)</f>
        <v>87242</v>
      </c>
      <c r="BA58" s="7">
        <f>VLOOKUP("*Чувашская*",[1]итого!$1:$1048576,COLUMN(AB59),0)</f>
        <v>88631</v>
      </c>
      <c r="BB58" s="7">
        <f>VLOOKUP("*Чувашская*",[1]итого!$1:$1048576,COLUMN(AC59),0)</f>
        <v>90501</v>
      </c>
      <c r="BC58" s="7">
        <f>VLOOKUP("*Чувашская*",[1]итого!$1:$1048576,COLUMN(AD59),0)</f>
        <v>91874</v>
      </c>
      <c r="BD58" s="7">
        <f>VLOOKUP("*Чувашская*",[1]итого!$1:$1048576,COLUMN(AE59),0)</f>
        <v>93545</v>
      </c>
      <c r="BE58" s="7">
        <f>VLOOKUP("*Чувашская*",[1]итого!$1:$1048576,COLUMN(AF59),0)</f>
        <v>94798</v>
      </c>
      <c r="BF58" s="7">
        <f>VLOOKUP("*Чувашская*",[1]итого!$1:$1048576,COLUMN(AG59),0)</f>
        <v>96063</v>
      </c>
      <c r="BG58" s="7">
        <f>VLOOKUP("*Чувашская*",[1]итого!$1:$1048576,COLUMN(AH59),0)</f>
        <v>97401</v>
      </c>
      <c r="BH58" s="7">
        <f>VLOOKUP("*Чувашская*",[1]итого!$1:$1048576,COLUMN(AI59),0)</f>
        <v>99044</v>
      </c>
      <c r="BI58" s="7">
        <f>VLOOKUP("*Чувашская*",[1]итого!$1:$1048576,COLUMN(AJ59),0)</f>
        <v>99215</v>
      </c>
      <c r="BJ58" s="7">
        <f>VLOOKUP("*Чувашская*",[1]итого!$1:$1048576,COLUMN(AK59),0)</f>
        <v>99930</v>
      </c>
      <c r="BK58" s="7">
        <f>VLOOKUP("*Чувашская*",[1]итого!$1:$1048576,COLUMN(AL59),0)</f>
        <v>100403</v>
      </c>
      <c r="BL58" s="7">
        <f>VLOOKUP("*Чувашская*",[1]итого!$1:$1048576,COLUMN(AM59),0)</f>
        <v>101840</v>
      </c>
      <c r="BM58" s="7">
        <f>VLOOKUP("*Чувашская*",[1]итого!$1:$1048576,COLUMN(AN59),0)</f>
        <v>103891</v>
      </c>
      <c r="BN58" s="7">
        <f>VLOOKUP("*Чувашская*",[1]итого!$1:$1048576,COLUMN(AO59),0)</f>
        <v>103431</v>
      </c>
      <c r="BO58" s="7">
        <f>VLOOKUP("*Чувашская*",[1]итого!$1:$1048576,COLUMN(AP59),0)</f>
        <v>102894</v>
      </c>
      <c r="BP58" s="7">
        <f>VLOOKUP("*Чувашская*",[1]итого!$1:$1048576,COLUMN(AQ59),0)</f>
        <v>103061</v>
      </c>
      <c r="BQ58" s="7">
        <f>VLOOKUP("*Чувашская*",[1]итого!$1:$1048576,COLUMN(AR59),0)</f>
        <v>103970</v>
      </c>
      <c r="BR58" s="7">
        <f>VLOOKUP("*Чувашская*",[1]итого!$1:$1048576,COLUMN(AS59),0)</f>
        <v>104719</v>
      </c>
      <c r="BS58" s="7">
        <f>VLOOKUP("*Чувашская*",[1]итого!$1:$1048576,COLUMN(AT59),0)</f>
        <v>106596</v>
      </c>
      <c r="BT58" s="7">
        <f>VLOOKUP("*Чувашская*",[1]итого!$1:$1048576,COLUMN(AU59),0)</f>
        <v>108236</v>
      </c>
      <c r="BU58" s="7">
        <f>VLOOKUP("*Чувашская*",[1]итого!$1:$1048576,COLUMN(AV59),0)</f>
        <v>109283</v>
      </c>
      <c r="BV58" s="7">
        <f>VLOOKUP("*Чувашская*",[1]итого!$1:$1048576,COLUMN(AW59),0)</f>
        <v>112335</v>
      </c>
      <c r="BW58" s="7">
        <f>VLOOKUP("*Чувашская*",[1]итого!$1:$1048576,COLUMN(AX59),0)</f>
        <v>112635</v>
      </c>
      <c r="BX58" s="7">
        <f>VLOOKUP("*Чувашская*",[1]итого!$1:$1048576,COLUMN(AY59),0)</f>
        <v>114277</v>
      </c>
      <c r="BY58" s="7">
        <f>VLOOKUP("*Чувашская*",[1]итого!$1:$1048576,COLUMN(AZ59),0)</f>
        <v>116979</v>
      </c>
      <c r="BZ58" s="7">
        <f>VLOOKUP("*Чувашская*",[1]итого!$1:$1048576,COLUMN(BA59),0)</f>
        <v>119696</v>
      </c>
      <c r="CA58" s="7">
        <f>VLOOKUP("*Чувашская*",[1]итого!$1:$1048576,COLUMN(BB59),0)</f>
        <v>121758</v>
      </c>
      <c r="CB58" s="7">
        <f>VLOOKUP("*Чувашская*",[1]итого!$1:$1048576,COLUMN(BC59),0)</f>
        <v>124497</v>
      </c>
      <c r="CC58" s="7">
        <f>VLOOKUP("*Чувашская*",[1]итого!$1:$1048576,COLUMN(BD59),0)</f>
        <v>126920</v>
      </c>
      <c r="CD58" s="7">
        <f>VLOOKUP("*Чувашская*",[1]итого!$1:$1048576,COLUMN(BE59),0)</f>
        <v>132575</v>
      </c>
      <c r="CE58" s="7">
        <f>VLOOKUP("*Чувашская*",[1]итого!$1:$1048576,COLUMN(BF59),0)</f>
        <v>138528</v>
      </c>
      <c r="CF58" s="7">
        <f>VLOOKUP("*Чувашская*",[1]итого!$1:$1048576,COLUMN(BG59),0)</f>
        <v>142533</v>
      </c>
      <c r="CG58" s="7">
        <f>VLOOKUP("*Чувашская*",[1]итого!$1:$1048576,COLUMN(BH59),0)</f>
        <v>144852</v>
      </c>
      <c r="CH58" s="7">
        <f>VLOOKUP("*Чувашская*",[1]итого!$1:$1048576,COLUMN(BI59),0)</f>
        <v>146683</v>
      </c>
      <c r="CI58" s="7">
        <f>VLOOKUP("*Чувашская*",[1]итого!$1:$1048576,COLUMN(BJ59),0)</f>
        <v>147091</v>
      </c>
      <c r="CJ58" s="7">
        <f>VLOOKUP("*Чувашская*",[1]итого!$1:$1048576,COLUMN(BK59),0)</f>
        <v>147272</v>
      </c>
      <c r="CK58" s="7">
        <f>VLOOKUP("*Чувашская*",[1]итого!$1:$1048576,COLUMN(BL59),0)</f>
        <v>148782</v>
      </c>
      <c r="CL58" s="7">
        <f>VLOOKUP("*Чувашская*",[1]итого!$1:$1048576,COLUMN(BM59),0)</f>
        <v>149813</v>
      </c>
      <c r="CM58" s="7">
        <f>VLOOKUP("*Чувашская*",[1]итого!$1:$1048576,COLUMN(BN59),0)</f>
        <v>150858</v>
      </c>
      <c r="CN58" s="7">
        <f>VLOOKUP("*Чувашская*",[1]итого!$1:$1048576,COLUMN(BO59),0)</f>
        <v>155258</v>
      </c>
      <c r="CO58" s="7">
        <f>VLOOKUP("*Чувашская*",[1]итого!$1:$1048576,COLUMN(BP59),0)</f>
        <v>154392</v>
      </c>
      <c r="CP58" s="7">
        <f>VLOOKUP("*Чувашская*",[1]итого!$1:$1048576,COLUMN(BQ59),0)</f>
        <v>154594</v>
      </c>
      <c r="CQ58" s="7">
        <f>VLOOKUP("*Чувашская*",[1]итого!$1:$1048576,COLUMN(BR59),0)</f>
        <v>154548</v>
      </c>
      <c r="CR58" s="7">
        <f>VLOOKUP("*Чувашская*",[1]итого!$1:$1048576,COLUMN(BS59),0)</f>
        <v>154942</v>
      </c>
      <c r="CS58" s="7">
        <f>VLOOKUP("*Чувашская*",[1]итого!$1:$1048576,COLUMN(BT59),0)</f>
        <v>152985</v>
      </c>
      <c r="CT58" s="7">
        <f>VLOOKUP("*Чувашская*",[1]итого!$1:$1048576,COLUMN(BU59),0)</f>
        <v>153191</v>
      </c>
      <c r="CU58" s="7">
        <f>VLOOKUP("*Чувашская*",[1]итого!$1:$1048576,COLUMN(BV59),0)</f>
        <v>147275</v>
      </c>
      <c r="CV58" s="7">
        <f>VLOOKUP("*Чувашская*",[1]итого!$1:$1048576,COLUMN(BW59),0)</f>
        <v>147592</v>
      </c>
      <c r="CW58" s="7">
        <f>VLOOKUP("*Чувашская*",[1]итого!$1:$1048576,COLUMN(BX59),0)</f>
        <v>147975</v>
      </c>
      <c r="CX58" s="7">
        <f>VLOOKUP("*Чувашская*",[1]итого!$1:$1048576,COLUMN(BY59),0)</f>
        <v>149018</v>
      </c>
      <c r="CY58" s="7">
        <f>VLOOKUP("*Чувашская*",[1]итого!$1:$1048576,COLUMN(BZ59),0)</f>
        <v>149830</v>
      </c>
      <c r="CZ58" s="7">
        <f>VLOOKUP("*Чувашская*",[1]итого!$1:$1048576,COLUMN(CA59),0)</f>
        <v>150052</v>
      </c>
      <c r="DA58" s="7">
        <f>VLOOKUP("*Чувашская*",[1]итого!$1:$1048576,COLUMN(CB59),0)</f>
        <v>149326</v>
      </c>
      <c r="DB58" s="7">
        <f>VLOOKUP("*Чувашская*",[1]итого!$1:$1048576,COLUMN(CC59),0)</f>
        <v>151170</v>
      </c>
      <c r="DC58" s="7">
        <f>VLOOKUP("*Чувашская*",[1]итого!$1:$1048576,COLUMN(CD59),0)</f>
        <v>152889</v>
      </c>
      <c r="DD58" s="7">
        <f>VLOOKUP("*Чувашская*",[1]итого!$1:$1048576,COLUMN(CE59),0)</f>
        <v>155638</v>
      </c>
      <c r="DE58" s="7">
        <f>VLOOKUP("*Чувашская*",[1]итого!$1:$1048576,COLUMN(CF59),0)</f>
        <v>158845</v>
      </c>
      <c r="DF58" s="7">
        <f>VLOOKUP("*Чувашская*",[1]итого!$1:$1048576,COLUMN(CG59),0)</f>
        <v>162731</v>
      </c>
    </row>
    <row r="59" spans="1:110" x14ac:dyDescent="0.25">
      <c r="A59" s="8" t="s">
        <v>55</v>
      </c>
      <c r="B59" s="7">
        <v>85475.125</v>
      </c>
      <c r="C59" s="7">
        <v>86396.709000000003</v>
      </c>
      <c r="D59" s="7">
        <v>87317.464999999997</v>
      </c>
      <c r="E59" s="7">
        <v>87351.803</v>
      </c>
      <c r="F59" s="7">
        <v>88365.839000000007</v>
      </c>
      <c r="G59" s="7">
        <v>89218.328999999998</v>
      </c>
      <c r="H59" s="7">
        <v>90472.966</v>
      </c>
      <c r="I59" s="7">
        <v>91671.857000000004</v>
      </c>
      <c r="J59" s="7">
        <v>92734.235000000001</v>
      </c>
      <c r="K59" s="7">
        <v>94549.9</v>
      </c>
      <c r="L59" s="7">
        <v>96686.339000000007</v>
      </c>
      <c r="M59" s="7">
        <v>97104.153999999995</v>
      </c>
      <c r="N59" s="7">
        <v>98560.478000000003</v>
      </c>
      <c r="O59" s="7">
        <v>100370.304</v>
      </c>
      <c r="P59" s="7">
        <v>102180.10799999999</v>
      </c>
      <c r="Q59" s="7">
        <v>103702.15</v>
      </c>
      <c r="R59" s="7">
        <v>105704.126</v>
      </c>
      <c r="S59" s="7">
        <v>107318.13099999999</v>
      </c>
      <c r="T59" s="7">
        <v>108840.21799999999</v>
      </c>
      <c r="U59" s="7">
        <v>111057.00599999999</v>
      </c>
      <c r="V59" s="7">
        <v>111882.715</v>
      </c>
      <c r="W59" s="7">
        <v>114080.874</v>
      </c>
      <c r="X59" s="7">
        <v>112220.05</v>
      </c>
      <c r="Y59" s="7">
        <v>116697.69345326</v>
      </c>
      <c r="Z59" s="7">
        <v>118462.45910905</v>
      </c>
      <c r="AA59" s="7">
        <f>VLOOKUP("*Пермский*",[1]итого!$1:$1048576,COLUMN(B60),0)</f>
        <v>116698</v>
      </c>
      <c r="AB59" s="7">
        <f>VLOOKUP("*Пермский*",[1]итого!$1:$1048576,COLUMN(C60),0)</f>
        <v>118462</v>
      </c>
      <c r="AC59" s="7">
        <f>VLOOKUP("*Пермский*",[1]итого!$1:$1048576,COLUMN(D60),0)</f>
        <v>120025</v>
      </c>
      <c r="AD59" s="7">
        <f>VLOOKUP("*Пермский*",[1]итого!$1:$1048576,COLUMN(E60),0)</f>
        <v>121884</v>
      </c>
      <c r="AE59" s="7">
        <f>VLOOKUP("*Пермский*",[1]итого!$1:$1048576,COLUMN(F60),0)</f>
        <v>123058</v>
      </c>
      <c r="AF59" s="7">
        <f>VLOOKUP("*Пермский*",[1]итого!$1:$1048576,COLUMN(G60),0)</f>
        <v>123756</v>
      </c>
      <c r="AG59" s="7">
        <f>VLOOKUP("*Пермский*",[1]итого!$1:$1048576,COLUMN(H60),0)</f>
        <v>123237</v>
      </c>
      <c r="AH59" s="7">
        <f>VLOOKUP("*Пермский*",[1]итого!$1:$1048576,COLUMN(I60),0)</f>
        <v>124755</v>
      </c>
      <c r="AI59" s="7">
        <f>VLOOKUP("*Пермский*",[1]итого!$1:$1048576,COLUMN(J60),0)</f>
        <v>126736</v>
      </c>
      <c r="AJ59" s="7">
        <f>VLOOKUP("*Пермский*",[1]итого!$1:$1048576,COLUMN(K60),0)</f>
        <v>126343</v>
      </c>
      <c r="AK59" s="7">
        <f>VLOOKUP("*Пермский*",[1]итого!$1:$1048576,COLUMN(L60),0)</f>
        <v>128775</v>
      </c>
      <c r="AL59" s="7">
        <f>VLOOKUP("*Пермский*",[1]итого!$1:$1048576,COLUMN(M60),0)</f>
        <v>130395</v>
      </c>
      <c r="AM59" s="7">
        <f>VLOOKUP("*Пермский*",[1]итого!$1:$1048576,COLUMN(N60),0)</f>
        <v>131416</v>
      </c>
      <c r="AN59" s="7">
        <f>VLOOKUP("*Пермский*",[1]итого!$1:$1048576,COLUMN(O60),0)</f>
        <v>133215</v>
      </c>
      <c r="AO59" s="7">
        <f>VLOOKUP("*Пермский*",[1]итого!$1:$1048576,COLUMN(P60),0)</f>
        <v>135109</v>
      </c>
      <c r="AP59" s="7">
        <f>VLOOKUP("*Пермский*",[1]итого!$1:$1048576,COLUMN(Q60),0)</f>
        <v>136248</v>
      </c>
      <c r="AQ59" s="7">
        <f>VLOOKUP("*Пермский*",[1]итого!$1:$1048576,COLUMN(R60),0)</f>
        <v>137358</v>
      </c>
      <c r="AR59" s="7">
        <f>VLOOKUP("*Пермский*",[1]итого!$1:$1048576,COLUMN(S60),0)</f>
        <v>139311</v>
      </c>
      <c r="AS59" s="7">
        <f>VLOOKUP("*Пермский*",[1]итого!$1:$1048576,COLUMN(T60),0)</f>
        <v>142367</v>
      </c>
      <c r="AT59" s="7">
        <f>VLOOKUP("*Пермский*",[1]итого!$1:$1048576,COLUMN(U60),0)</f>
        <v>145879</v>
      </c>
      <c r="AU59" s="7">
        <f>VLOOKUP("*Пермский*",[1]итого!$1:$1048576,COLUMN(V60),0)</f>
        <v>150687</v>
      </c>
      <c r="AV59" s="7">
        <f>VLOOKUP("*Пермский*",[1]итого!$1:$1048576,COLUMN(W60),0)</f>
        <v>155372</v>
      </c>
      <c r="AW59" s="7">
        <f>VLOOKUP("*Пермский*",[1]итого!$1:$1048576,COLUMN(X60),0)</f>
        <v>155387</v>
      </c>
      <c r="AX59" s="7">
        <f>VLOOKUP("*Пермский*",[1]итого!$1:$1048576,COLUMN(Y60),0)</f>
        <v>157359</v>
      </c>
      <c r="AY59" s="7">
        <f>VLOOKUP("*Пермский*",[1]итого!$1:$1048576,COLUMN(Z60),0)</f>
        <v>158218</v>
      </c>
      <c r="AZ59" s="7">
        <f>VLOOKUP("*Пермский*",[1]итого!$1:$1048576,COLUMN(AA60),0)</f>
        <v>160772</v>
      </c>
      <c r="BA59" s="7">
        <f>VLOOKUP("*Пермский*",[1]итого!$1:$1048576,COLUMN(AB60),0)</f>
        <v>164553</v>
      </c>
      <c r="BB59" s="7">
        <f>VLOOKUP("*Пермский*",[1]итого!$1:$1048576,COLUMN(AC60),0)</f>
        <v>168875</v>
      </c>
      <c r="BC59" s="7">
        <f>VLOOKUP("*Пермский*",[1]итого!$1:$1048576,COLUMN(AD60),0)</f>
        <v>171635</v>
      </c>
      <c r="BD59" s="7">
        <f>VLOOKUP("*Пермский*",[1]итого!$1:$1048576,COLUMN(AE60),0)</f>
        <v>176427</v>
      </c>
      <c r="BE59" s="7">
        <f>VLOOKUP("*Пермский*",[1]итого!$1:$1048576,COLUMN(AF60),0)</f>
        <v>180005</v>
      </c>
      <c r="BF59" s="7">
        <f>VLOOKUP("*Пермский*",[1]итого!$1:$1048576,COLUMN(AG60),0)</f>
        <v>183078</v>
      </c>
      <c r="BG59" s="7">
        <f>VLOOKUP("*Пермский*",[1]итого!$1:$1048576,COLUMN(AH60),0)</f>
        <v>186710</v>
      </c>
      <c r="BH59" s="7">
        <f>VLOOKUP("*Пермский*",[1]итого!$1:$1048576,COLUMN(AI60),0)</f>
        <v>189419</v>
      </c>
      <c r="BI59" s="7">
        <f>VLOOKUP("*Пермский*",[1]итого!$1:$1048576,COLUMN(AJ60),0)</f>
        <v>191678</v>
      </c>
      <c r="BJ59" s="7">
        <f>VLOOKUP("*Пермский*",[1]итого!$1:$1048576,COLUMN(AK60),0)</f>
        <v>193134</v>
      </c>
      <c r="BK59" s="7">
        <f>VLOOKUP("*Пермский*",[1]итого!$1:$1048576,COLUMN(AL60),0)</f>
        <v>195039</v>
      </c>
      <c r="BL59" s="7">
        <f>VLOOKUP("*Пермский*",[1]итого!$1:$1048576,COLUMN(AM60),0)</f>
        <v>198927</v>
      </c>
      <c r="BM59" s="7">
        <f>VLOOKUP("*Пермский*",[1]итого!$1:$1048576,COLUMN(AN60),0)</f>
        <v>203444</v>
      </c>
      <c r="BN59" s="7">
        <f>VLOOKUP("*Пермский*",[1]итого!$1:$1048576,COLUMN(AO60),0)</f>
        <v>202482</v>
      </c>
      <c r="BO59" s="7">
        <f>VLOOKUP("*Пермский*",[1]итого!$1:$1048576,COLUMN(AP60),0)</f>
        <v>201513</v>
      </c>
      <c r="BP59" s="7">
        <f>VLOOKUP("*Пермский*",[1]итого!$1:$1048576,COLUMN(AQ60),0)</f>
        <v>201938</v>
      </c>
      <c r="BQ59" s="7">
        <f>VLOOKUP("*Пермский*",[1]итого!$1:$1048576,COLUMN(AR60),0)</f>
        <v>204194</v>
      </c>
      <c r="BR59" s="7">
        <f>VLOOKUP("*Пермский*",[1]итого!$1:$1048576,COLUMN(AS60),0)</f>
        <v>206116</v>
      </c>
      <c r="BS59" s="7">
        <f>VLOOKUP("*Пермский*",[1]итого!$1:$1048576,COLUMN(AT60),0)</f>
        <v>210627</v>
      </c>
      <c r="BT59" s="7">
        <f>VLOOKUP("*Пермский*",[1]итого!$1:$1048576,COLUMN(AU60),0)</f>
        <v>214870</v>
      </c>
      <c r="BU59" s="7">
        <f>VLOOKUP("*Пермский*",[1]итого!$1:$1048576,COLUMN(AV60),0)</f>
        <v>218441</v>
      </c>
      <c r="BV59" s="7">
        <f>VLOOKUP("*Пермский*",[1]итого!$1:$1048576,COLUMN(AW60),0)</f>
        <v>224269</v>
      </c>
      <c r="BW59" s="7">
        <f>VLOOKUP("*Пермский*",[1]итого!$1:$1048576,COLUMN(AX60),0)</f>
        <v>226041</v>
      </c>
      <c r="BX59" s="7">
        <f>VLOOKUP("*Пермский*",[1]итого!$1:$1048576,COLUMN(AY60),0)</f>
        <v>229867</v>
      </c>
      <c r="BY59" s="7">
        <f>VLOOKUP("*Пермский*",[1]итого!$1:$1048576,COLUMN(AZ60),0)</f>
        <v>234816</v>
      </c>
      <c r="BZ59" s="7">
        <f>VLOOKUP("*Пермский*",[1]итого!$1:$1048576,COLUMN(BA60),0)</f>
        <v>240072</v>
      </c>
      <c r="CA59" s="7">
        <f>VLOOKUP("*Пермский*",[1]итого!$1:$1048576,COLUMN(BB60),0)</f>
        <v>245856</v>
      </c>
      <c r="CB59" s="7">
        <f>VLOOKUP("*Пермский*",[1]итого!$1:$1048576,COLUMN(BC60),0)</f>
        <v>251902</v>
      </c>
      <c r="CC59" s="7">
        <f>VLOOKUP("*Пермский*",[1]итого!$1:$1048576,COLUMN(BD60),0)</f>
        <v>255287</v>
      </c>
      <c r="CD59" s="7">
        <f>VLOOKUP("*Пермский*",[1]итого!$1:$1048576,COLUMN(BE60),0)</f>
        <v>265260</v>
      </c>
      <c r="CE59" s="7">
        <f>VLOOKUP("*Пермский*",[1]итого!$1:$1048576,COLUMN(BF60),0)</f>
        <v>277395</v>
      </c>
      <c r="CF59" s="7">
        <f>VLOOKUP("*Пермский*",[1]итого!$1:$1048576,COLUMN(BG60),0)</f>
        <v>284822</v>
      </c>
      <c r="CG59" s="7">
        <f>VLOOKUP("*Пермский*",[1]итого!$1:$1048576,COLUMN(BH60),0)</f>
        <v>290385</v>
      </c>
      <c r="CH59" s="7">
        <f>VLOOKUP("*Пермский*",[1]итого!$1:$1048576,COLUMN(BI60),0)</f>
        <v>294172</v>
      </c>
      <c r="CI59" s="7">
        <f>VLOOKUP("*Пермский*",[1]итого!$1:$1048576,COLUMN(BJ60),0)</f>
        <v>296084</v>
      </c>
      <c r="CJ59" s="7">
        <f>VLOOKUP("*Пермский*",[1]итого!$1:$1048576,COLUMN(BK60),0)</f>
        <v>297598</v>
      </c>
      <c r="CK59" s="7">
        <f>VLOOKUP("*Пермский*",[1]итого!$1:$1048576,COLUMN(BL60),0)</f>
        <v>301247</v>
      </c>
      <c r="CL59" s="7">
        <f>VLOOKUP("*Пермский*",[1]итого!$1:$1048576,COLUMN(BM60),0)</f>
        <v>303632</v>
      </c>
      <c r="CM59" s="7">
        <f>VLOOKUP("*Пермский*",[1]итого!$1:$1048576,COLUMN(BN60),0)</f>
        <v>306377</v>
      </c>
      <c r="CN59" s="7">
        <f>VLOOKUP("*Пермский*",[1]итого!$1:$1048576,COLUMN(BO60),0)</f>
        <v>315193</v>
      </c>
      <c r="CO59" s="7">
        <f>VLOOKUP("*Пермский*",[1]итого!$1:$1048576,COLUMN(BP60),0)</f>
        <v>314043</v>
      </c>
      <c r="CP59" s="7">
        <f>VLOOKUP("*Пермский*",[1]итого!$1:$1048576,COLUMN(BQ60),0)</f>
        <v>314601</v>
      </c>
      <c r="CQ59" s="7">
        <f>VLOOKUP("*Пермский*",[1]итого!$1:$1048576,COLUMN(BR60),0)</f>
        <v>312059</v>
      </c>
      <c r="CR59" s="7">
        <f>VLOOKUP("*Пермский*",[1]итого!$1:$1048576,COLUMN(BS60),0)</f>
        <v>312399</v>
      </c>
      <c r="CS59" s="7">
        <f>VLOOKUP("*Пермский*",[1]итого!$1:$1048576,COLUMN(BT60),0)</f>
        <v>310835</v>
      </c>
      <c r="CT59" s="7">
        <f>VLOOKUP("*Пермский*",[1]итого!$1:$1048576,COLUMN(BU60),0)</f>
        <v>312046</v>
      </c>
      <c r="CU59" s="7">
        <f>VLOOKUP("*Пермский*",[1]итого!$1:$1048576,COLUMN(BV60),0)</f>
        <v>310356</v>
      </c>
      <c r="CV59" s="7">
        <f>VLOOKUP("*Пермский*",[1]итого!$1:$1048576,COLUMN(BW60),0)</f>
        <v>311232</v>
      </c>
      <c r="CW59" s="7">
        <f>VLOOKUP("*Пермский*",[1]итого!$1:$1048576,COLUMN(BX60),0)</f>
        <v>312673</v>
      </c>
      <c r="CX59" s="7">
        <f>VLOOKUP("*Пермский*",[1]итого!$1:$1048576,COLUMN(BY60),0)</f>
        <v>314886</v>
      </c>
      <c r="CY59" s="7">
        <f>VLOOKUP("*Пермский*",[1]итого!$1:$1048576,COLUMN(BZ60),0)</f>
        <v>317121</v>
      </c>
      <c r="CZ59" s="7">
        <f>VLOOKUP("*Пермский*",[1]итого!$1:$1048576,COLUMN(CA60),0)</f>
        <v>317922</v>
      </c>
      <c r="DA59" s="7">
        <f>VLOOKUP("*Пермский*",[1]итого!$1:$1048576,COLUMN(CB60),0)</f>
        <v>317178</v>
      </c>
      <c r="DB59" s="7">
        <f>VLOOKUP("*Пермский*",[1]итого!$1:$1048576,COLUMN(CC60),0)</f>
        <v>321780</v>
      </c>
      <c r="DC59" s="7">
        <f>VLOOKUP("*Пермский*",[1]итого!$1:$1048576,COLUMN(CD60),0)</f>
        <v>325731</v>
      </c>
      <c r="DD59" s="7">
        <f>VLOOKUP("*Пермский*",[1]итого!$1:$1048576,COLUMN(CE60),0)</f>
        <v>331695</v>
      </c>
      <c r="DE59" s="7">
        <f>VLOOKUP("*Пермский*",[1]итого!$1:$1048576,COLUMN(CF60),0)</f>
        <v>336492</v>
      </c>
      <c r="DF59" s="7">
        <f>VLOOKUP("*Пермский*",[1]итого!$1:$1048576,COLUMN(CG60),0)</f>
        <v>344250</v>
      </c>
    </row>
    <row r="60" spans="1:110" x14ac:dyDescent="0.25">
      <c r="A60" s="8" t="s">
        <v>56</v>
      </c>
      <c r="B60" s="7">
        <v>36707.542000000001</v>
      </c>
      <c r="C60" s="7">
        <v>37258.212</v>
      </c>
      <c r="D60" s="7">
        <v>37853.059000000001</v>
      </c>
      <c r="E60" s="7">
        <v>37572.087</v>
      </c>
      <c r="F60" s="7">
        <v>38307.692000000003</v>
      </c>
      <c r="G60" s="7">
        <v>38902.862000000001</v>
      </c>
      <c r="H60" s="7">
        <v>39681.536999999997</v>
      </c>
      <c r="I60" s="7">
        <v>40548.722000000002</v>
      </c>
      <c r="J60" s="7">
        <v>41156.133000000002</v>
      </c>
      <c r="K60" s="7">
        <v>42172.260999999999</v>
      </c>
      <c r="L60" s="7">
        <v>43442.815999999999</v>
      </c>
      <c r="M60" s="7">
        <v>43672.226000000002</v>
      </c>
      <c r="N60" s="7">
        <v>44418.211000000003</v>
      </c>
      <c r="O60" s="7">
        <v>45354.364999999998</v>
      </c>
      <c r="P60" s="7">
        <v>46448.764000000003</v>
      </c>
      <c r="Q60" s="7">
        <v>47426.781999999999</v>
      </c>
      <c r="R60" s="7">
        <v>48376.872000000003</v>
      </c>
      <c r="S60" s="7">
        <v>49199.141000000003</v>
      </c>
      <c r="T60" s="7">
        <v>50189.955999999998</v>
      </c>
      <c r="U60" s="7">
        <v>51260.59</v>
      </c>
      <c r="V60" s="7">
        <v>52114.375</v>
      </c>
      <c r="W60" s="7">
        <v>53464.582999999999</v>
      </c>
      <c r="X60" s="7">
        <v>53121.357000000004</v>
      </c>
      <c r="Y60" s="7">
        <v>54723.237415540003</v>
      </c>
      <c r="Z60" s="7">
        <v>55445.152334990002</v>
      </c>
      <c r="AA60" s="7">
        <f>VLOOKUP("*Кировская*",[1]итого!$1:$1048576,COLUMN(B61),0)</f>
        <v>54723</v>
      </c>
      <c r="AB60" s="7">
        <f>VLOOKUP("*Кировская*",[1]итого!$1:$1048576,COLUMN(C61),0)</f>
        <v>55445</v>
      </c>
      <c r="AC60" s="7">
        <f>VLOOKUP("*Кировская*",[1]итого!$1:$1048576,COLUMN(D61),0)</f>
        <v>56298</v>
      </c>
      <c r="AD60" s="7">
        <f>VLOOKUP("*Кировская*",[1]итого!$1:$1048576,COLUMN(E61),0)</f>
        <v>56952</v>
      </c>
      <c r="AE60" s="7">
        <f>VLOOKUP("*Кировская*",[1]итого!$1:$1048576,COLUMN(F61),0)</f>
        <v>57472</v>
      </c>
      <c r="AF60" s="7">
        <f>VLOOKUP("*Кировская*",[1]итого!$1:$1048576,COLUMN(G61),0)</f>
        <v>57585</v>
      </c>
      <c r="AG60" s="7">
        <f>VLOOKUP("*Кировская*",[1]итого!$1:$1048576,COLUMN(H61),0)</f>
        <v>56616</v>
      </c>
      <c r="AH60" s="7">
        <f>VLOOKUP("*Кировская*",[1]итого!$1:$1048576,COLUMN(I61),0)</f>
        <v>57330</v>
      </c>
      <c r="AI60" s="7">
        <f>VLOOKUP("*Кировская*",[1]итого!$1:$1048576,COLUMN(J61),0)</f>
        <v>58135</v>
      </c>
      <c r="AJ60" s="7">
        <f>VLOOKUP("*Кировская*",[1]итого!$1:$1048576,COLUMN(K61),0)</f>
        <v>57635</v>
      </c>
      <c r="AK60" s="7">
        <f>VLOOKUP("*Кировская*",[1]итого!$1:$1048576,COLUMN(L61),0)</f>
        <v>58471</v>
      </c>
      <c r="AL60" s="7">
        <f>VLOOKUP("*Кировская*",[1]итого!$1:$1048576,COLUMN(M61),0)</f>
        <v>59042</v>
      </c>
      <c r="AM60" s="7">
        <f>VLOOKUP("*Кировская*",[1]итого!$1:$1048576,COLUMN(N61),0)</f>
        <v>59341</v>
      </c>
      <c r="AN60" s="7">
        <f>VLOOKUP("*Кировская*",[1]итого!$1:$1048576,COLUMN(O61),0)</f>
        <v>60016</v>
      </c>
      <c r="AO60" s="7">
        <f>VLOOKUP("*Кировская*",[1]итого!$1:$1048576,COLUMN(P61),0)</f>
        <v>60583</v>
      </c>
      <c r="AP60" s="7">
        <f>VLOOKUP("*Кировская*",[1]итого!$1:$1048576,COLUMN(Q61),0)</f>
        <v>61254</v>
      </c>
      <c r="AQ60" s="7">
        <f>VLOOKUP("*Кировская*",[1]итого!$1:$1048576,COLUMN(R61),0)</f>
        <v>61727</v>
      </c>
      <c r="AR60" s="7">
        <f>VLOOKUP("*Кировская*",[1]итого!$1:$1048576,COLUMN(S61),0)</f>
        <v>62621</v>
      </c>
      <c r="AS60" s="7">
        <f>VLOOKUP("*Кировская*",[1]итого!$1:$1048576,COLUMN(T61),0)</f>
        <v>63992</v>
      </c>
      <c r="AT60" s="7">
        <f>VLOOKUP("*Кировская*",[1]итого!$1:$1048576,COLUMN(U61),0)</f>
        <v>65364</v>
      </c>
      <c r="AU60" s="7">
        <f>VLOOKUP("*Кировская*",[1]итого!$1:$1048576,COLUMN(V61),0)</f>
        <v>67256</v>
      </c>
      <c r="AV60" s="7">
        <f>VLOOKUP("*Кировская*",[1]итого!$1:$1048576,COLUMN(W61),0)</f>
        <v>69478</v>
      </c>
      <c r="AW60" s="7">
        <f>VLOOKUP("*Кировская*",[1]итого!$1:$1048576,COLUMN(X61),0)</f>
        <v>68851</v>
      </c>
      <c r="AX60" s="7">
        <f>VLOOKUP("*Кировская*",[1]итого!$1:$1048576,COLUMN(Y61),0)</f>
        <v>70048</v>
      </c>
      <c r="AY60" s="7">
        <f>VLOOKUP("*Кировская*",[1]итого!$1:$1048576,COLUMN(Z61),0)</f>
        <v>70304</v>
      </c>
      <c r="AZ60" s="7">
        <f>VLOOKUP("*Кировская*",[1]итого!$1:$1048576,COLUMN(AA61),0)</f>
        <v>71293</v>
      </c>
      <c r="BA60" s="7">
        <f>VLOOKUP("*Кировская*",[1]итого!$1:$1048576,COLUMN(AB61),0)</f>
        <v>72618</v>
      </c>
      <c r="BB60" s="7">
        <f>VLOOKUP("*Кировская*",[1]итого!$1:$1048576,COLUMN(AC61),0)</f>
        <v>74142</v>
      </c>
      <c r="BC60" s="7">
        <f>VLOOKUP("*Кировская*",[1]итого!$1:$1048576,COLUMN(AD61),0)</f>
        <v>75352</v>
      </c>
      <c r="BD60" s="7">
        <f>VLOOKUP("*Кировская*",[1]итого!$1:$1048576,COLUMN(AE61),0)</f>
        <v>77009</v>
      </c>
      <c r="BE60" s="7">
        <f>VLOOKUP("*Кировская*",[1]итого!$1:$1048576,COLUMN(AF61),0)</f>
        <v>78207</v>
      </c>
      <c r="BF60" s="7">
        <f>VLOOKUP("*Кировская*",[1]итого!$1:$1048576,COLUMN(AG61),0)</f>
        <v>79263</v>
      </c>
      <c r="BG60" s="7">
        <f>VLOOKUP("*Кировская*",[1]итого!$1:$1048576,COLUMN(AH61),0)</f>
        <v>80593</v>
      </c>
      <c r="BH60" s="7">
        <f>VLOOKUP("*Кировская*",[1]итого!$1:$1048576,COLUMN(AI61),0)</f>
        <v>81919</v>
      </c>
      <c r="BI60" s="7">
        <f>VLOOKUP("*Кировская*",[1]итого!$1:$1048576,COLUMN(AJ61),0)</f>
        <v>79456</v>
      </c>
      <c r="BJ60" s="7">
        <f>VLOOKUP("*Кировская*",[1]итого!$1:$1048576,COLUMN(AK61),0)</f>
        <v>81170</v>
      </c>
      <c r="BK60" s="7">
        <f>VLOOKUP("*Кировская*",[1]итого!$1:$1048576,COLUMN(AL61),0)</f>
        <v>81590</v>
      </c>
      <c r="BL60" s="7">
        <f>VLOOKUP("*Кировская*",[1]итого!$1:$1048576,COLUMN(AM61),0)</f>
        <v>82811</v>
      </c>
      <c r="BM60" s="7">
        <f>VLOOKUP("*Кировская*",[1]итого!$1:$1048576,COLUMN(AN61),0)</f>
        <v>84374</v>
      </c>
      <c r="BN60" s="7">
        <f>VLOOKUP("*Кировская*",[1]итого!$1:$1048576,COLUMN(AO61),0)</f>
        <v>83903</v>
      </c>
      <c r="BO60" s="7">
        <f>VLOOKUP("*Кировская*",[1]итого!$1:$1048576,COLUMN(AP61),0)</f>
        <v>83213</v>
      </c>
      <c r="BP60" s="7">
        <f>VLOOKUP("*Кировская*",[1]итого!$1:$1048576,COLUMN(AQ61),0)</f>
        <v>83361</v>
      </c>
      <c r="BQ60" s="7">
        <f>VLOOKUP("*Кировская*",[1]итого!$1:$1048576,COLUMN(AR61),0)</f>
        <v>84001</v>
      </c>
      <c r="BR60" s="7">
        <f>VLOOKUP("*Кировская*",[1]итого!$1:$1048576,COLUMN(AS61),0)</f>
        <v>84490</v>
      </c>
      <c r="BS60" s="7">
        <f>VLOOKUP("*Кировская*",[1]итого!$1:$1048576,COLUMN(AT61),0)</f>
        <v>86337</v>
      </c>
      <c r="BT60" s="7">
        <f>VLOOKUP("*Кировская*",[1]итого!$1:$1048576,COLUMN(AU61),0)</f>
        <v>87749</v>
      </c>
      <c r="BU60" s="7">
        <f>VLOOKUP("*Кировская*",[1]итого!$1:$1048576,COLUMN(AV61),0)</f>
        <v>88627</v>
      </c>
      <c r="BV60" s="7">
        <f>VLOOKUP("*Кировская*",[1]итого!$1:$1048576,COLUMN(AW61),0)</f>
        <v>91669</v>
      </c>
      <c r="BW60" s="7">
        <f>VLOOKUP("*Кировская*",[1]итого!$1:$1048576,COLUMN(AX61),0)</f>
        <v>92187</v>
      </c>
      <c r="BX60" s="7">
        <f>VLOOKUP("*Кировская*",[1]итого!$1:$1048576,COLUMN(AY61),0)</f>
        <v>93575</v>
      </c>
      <c r="BY60" s="7">
        <f>VLOOKUP("*Кировская*",[1]итого!$1:$1048576,COLUMN(AZ61),0)</f>
        <v>95339</v>
      </c>
      <c r="BZ60" s="7">
        <f>VLOOKUP("*Кировская*",[1]итого!$1:$1048576,COLUMN(BA61),0)</f>
        <v>97384</v>
      </c>
      <c r="CA60" s="7">
        <f>VLOOKUP("*Кировская*",[1]итого!$1:$1048576,COLUMN(BB61),0)</f>
        <v>99331</v>
      </c>
      <c r="CB60" s="7">
        <f>VLOOKUP("*Кировская*",[1]итого!$1:$1048576,COLUMN(BC61),0)</f>
        <v>101435</v>
      </c>
      <c r="CC60" s="7">
        <f>VLOOKUP("*Кировская*",[1]итого!$1:$1048576,COLUMN(BD61),0)</f>
        <v>102835</v>
      </c>
      <c r="CD60" s="7">
        <f>VLOOKUP("*Кировская*",[1]итого!$1:$1048576,COLUMN(BE61),0)</f>
        <v>106743</v>
      </c>
      <c r="CE60" s="7">
        <f>VLOOKUP("*Кировская*",[1]итого!$1:$1048576,COLUMN(BF61),0)</f>
        <v>110913</v>
      </c>
      <c r="CF60" s="7">
        <f>VLOOKUP("*Кировская*",[1]итого!$1:$1048576,COLUMN(BG61),0)</f>
        <v>113404</v>
      </c>
      <c r="CG60" s="7">
        <f>VLOOKUP("*Кировская*",[1]итого!$1:$1048576,COLUMN(BH61),0)</f>
        <v>114494</v>
      </c>
      <c r="CH60" s="7">
        <f>VLOOKUP("*Кировская*",[1]итого!$1:$1048576,COLUMN(BI61),0)</f>
        <v>115651</v>
      </c>
      <c r="CI60" s="7">
        <f>VLOOKUP("*Кировская*",[1]итого!$1:$1048576,COLUMN(BJ61),0)</f>
        <v>115805</v>
      </c>
      <c r="CJ60" s="7">
        <f>VLOOKUP("*Кировская*",[1]итого!$1:$1048576,COLUMN(BK61),0)</f>
        <v>116083</v>
      </c>
      <c r="CK60" s="7">
        <f>VLOOKUP("*Кировская*",[1]итого!$1:$1048576,COLUMN(BL61),0)</f>
        <v>117086</v>
      </c>
      <c r="CL60" s="7">
        <f>VLOOKUP("*Кировская*",[1]итого!$1:$1048576,COLUMN(BM61),0)</f>
        <v>118224</v>
      </c>
      <c r="CM60" s="7">
        <f>VLOOKUP("*Кировская*",[1]итого!$1:$1048576,COLUMN(BN61),0)</f>
        <v>119338</v>
      </c>
      <c r="CN60" s="7">
        <f>VLOOKUP("*Кировская*",[1]итого!$1:$1048576,COLUMN(BO61),0)</f>
        <v>122544</v>
      </c>
      <c r="CO60" s="7">
        <f>VLOOKUP("*Кировская*",[1]итого!$1:$1048576,COLUMN(BP61),0)</f>
        <v>121536</v>
      </c>
      <c r="CP60" s="7">
        <f>VLOOKUP("*Кировская*",[1]итого!$1:$1048576,COLUMN(BQ61),0)</f>
        <v>122143</v>
      </c>
      <c r="CQ60" s="7">
        <f>VLOOKUP("*Кировская*",[1]итого!$1:$1048576,COLUMN(BR61),0)</f>
        <v>121839</v>
      </c>
      <c r="CR60" s="7">
        <f>VLOOKUP("*Кировская*",[1]итого!$1:$1048576,COLUMN(BS61),0)</f>
        <v>123017</v>
      </c>
      <c r="CS60" s="7">
        <f>VLOOKUP("*Кировская*",[1]итого!$1:$1048576,COLUMN(BT61),0)</f>
        <v>121783</v>
      </c>
      <c r="CT60" s="7">
        <f>VLOOKUP("*Кировская*",[1]итого!$1:$1048576,COLUMN(BU61),0)</f>
        <v>122419</v>
      </c>
      <c r="CU60" s="7">
        <f>VLOOKUP("*Кировская*",[1]итого!$1:$1048576,COLUMN(BV61),0)</f>
        <v>121086</v>
      </c>
      <c r="CV60" s="7">
        <f>VLOOKUP("*Кировская*",[1]итого!$1:$1048576,COLUMN(BW61),0)</f>
        <v>121478</v>
      </c>
      <c r="CW60" s="7">
        <f>VLOOKUP("*Кировская*",[1]итого!$1:$1048576,COLUMN(BX61),0)</f>
        <v>121793</v>
      </c>
      <c r="CX60" s="7">
        <f>VLOOKUP("*Кировская*",[1]итого!$1:$1048576,COLUMN(BY61),0)</f>
        <v>122486</v>
      </c>
      <c r="CY60" s="7">
        <f>VLOOKUP("*Кировская*",[1]итого!$1:$1048576,COLUMN(BZ61),0)</f>
        <v>123134</v>
      </c>
      <c r="CZ60" s="7">
        <f>VLOOKUP("*Кировская*",[1]итого!$1:$1048576,COLUMN(CA61),0)</f>
        <v>123450</v>
      </c>
      <c r="DA60" s="7">
        <f>VLOOKUP("*Кировская*",[1]итого!$1:$1048576,COLUMN(CB61),0)</f>
        <v>122915</v>
      </c>
      <c r="DB60" s="7">
        <f>VLOOKUP("*Кировская*",[1]итого!$1:$1048576,COLUMN(CC61),0)</f>
        <v>124237</v>
      </c>
      <c r="DC60" s="7">
        <f>VLOOKUP("*Кировская*",[1]итого!$1:$1048576,COLUMN(CD61),0)</f>
        <v>125360</v>
      </c>
      <c r="DD60" s="7">
        <f>VLOOKUP("*Кировская*",[1]итого!$1:$1048576,COLUMN(CE61),0)</f>
        <v>127010</v>
      </c>
      <c r="DE60" s="7">
        <f>VLOOKUP("*Кировская*",[1]итого!$1:$1048576,COLUMN(CF61),0)</f>
        <v>129059</v>
      </c>
      <c r="DF60" s="7">
        <f>VLOOKUP("*Кировская*",[1]итого!$1:$1048576,COLUMN(CG61),0)</f>
        <v>132081</v>
      </c>
    </row>
    <row r="61" spans="1:110" x14ac:dyDescent="0.25">
      <c r="A61" s="8" t="s">
        <v>57</v>
      </c>
      <c r="B61" s="7">
        <v>88792.235000000001</v>
      </c>
      <c r="C61" s="7">
        <v>89810.991999999998</v>
      </c>
      <c r="D61" s="7">
        <v>90980.786999999997</v>
      </c>
      <c r="E61" s="7">
        <v>90417.320999999996</v>
      </c>
      <c r="F61" s="7">
        <v>91487.120999999999</v>
      </c>
      <c r="G61" s="7">
        <v>92663.004000000001</v>
      </c>
      <c r="H61" s="7">
        <v>93955.182000000001</v>
      </c>
      <c r="I61" s="7">
        <v>95671.835000000006</v>
      </c>
      <c r="J61" s="7">
        <v>96839.986999999994</v>
      </c>
      <c r="K61" s="7">
        <v>99148.464999999997</v>
      </c>
      <c r="L61" s="7">
        <v>101720.435</v>
      </c>
      <c r="M61" s="7">
        <v>102167.90700000001</v>
      </c>
      <c r="N61" s="7">
        <v>103908.774</v>
      </c>
      <c r="O61" s="7">
        <v>105827.906</v>
      </c>
      <c r="P61" s="7">
        <v>108139.058</v>
      </c>
      <c r="Q61" s="7">
        <v>109744.034</v>
      </c>
      <c r="R61" s="7">
        <v>111650.281</v>
      </c>
      <c r="S61" s="7">
        <v>113139.48</v>
      </c>
      <c r="T61" s="7">
        <v>115059.37300000001</v>
      </c>
      <c r="U61" s="7">
        <v>117300.20699999999</v>
      </c>
      <c r="V61" s="7">
        <v>117850.773</v>
      </c>
      <c r="W61" s="7">
        <v>120605.561</v>
      </c>
      <c r="X61" s="7">
        <v>121715.857</v>
      </c>
      <c r="Y61" s="7">
        <v>125987.52444524001</v>
      </c>
      <c r="Z61" s="7">
        <v>127779.54995793999</v>
      </c>
      <c r="AA61" s="7">
        <f>VLOOKUP("*Нижегородская*",[1]итого!$1:$1048576,COLUMN(B62),0)</f>
        <v>125988</v>
      </c>
      <c r="AB61" s="7">
        <f>VLOOKUP("*Нижегородская*",[1]итого!$1:$1048576,COLUMN(C62),0)</f>
        <v>127780</v>
      </c>
      <c r="AC61" s="7">
        <f>VLOOKUP("*Нижегородская*",[1]итого!$1:$1048576,COLUMN(D62),0)</f>
        <v>129316</v>
      </c>
      <c r="AD61" s="7">
        <f>VLOOKUP("*Нижегородская*",[1]итого!$1:$1048576,COLUMN(E62),0)</f>
        <v>130867</v>
      </c>
      <c r="AE61" s="7">
        <f>VLOOKUP("*Нижегородская*",[1]итого!$1:$1048576,COLUMN(F62),0)</f>
        <v>131709</v>
      </c>
      <c r="AF61" s="7">
        <f>VLOOKUP("*Нижегородская*",[1]итого!$1:$1048576,COLUMN(G62),0)</f>
        <v>132544</v>
      </c>
      <c r="AG61" s="7">
        <f>VLOOKUP("*Нижегородская*",[1]итого!$1:$1048576,COLUMN(H62),0)</f>
        <v>131511</v>
      </c>
      <c r="AH61" s="7">
        <f>VLOOKUP("*Нижегородская*",[1]итого!$1:$1048576,COLUMN(I62),0)</f>
        <v>132941</v>
      </c>
      <c r="AI61" s="7">
        <f>VLOOKUP("*Нижегородская*",[1]итого!$1:$1048576,COLUMN(J62),0)</f>
        <v>134859</v>
      </c>
      <c r="AJ61" s="7">
        <f>VLOOKUP("*Нижегородская*",[1]итого!$1:$1048576,COLUMN(K62),0)</f>
        <v>134456</v>
      </c>
      <c r="AK61" s="7">
        <f>VLOOKUP("*Нижегородская*",[1]итого!$1:$1048576,COLUMN(L62),0)</f>
        <v>136817</v>
      </c>
      <c r="AL61" s="7">
        <f>VLOOKUP("*Нижегородская*",[1]итого!$1:$1048576,COLUMN(M62),0)</f>
        <v>138487</v>
      </c>
      <c r="AM61" s="7">
        <f>VLOOKUP("*Нижегородская*",[1]итого!$1:$1048576,COLUMN(N62),0)</f>
        <v>139105</v>
      </c>
      <c r="AN61" s="7">
        <f>VLOOKUP("*Нижегородская*",[1]итого!$1:$1048576,COLUMN(O62),0)</f>
        <v>140631</v>
      </c>
      <c r="AO61" s="7">
        <f>VLOOKUP("*Нижегородская*",[1]итого!$1:$1048576,COLUMN(P62),0)</f>
        <v>142279</v>
      </c>
      <c r="AP61" s="7">
        <f>VLOOKUP("*Нижегородская*",[1]итого!$1:$1048576,COLUMN(Q62),0)</f>
        <v>143202</v>
      </c>
      <c r="AQ61" s="7">
        <f>VLOOKUP("*Нижегородская*",[1]итого!$1:$1048576,COLUMN(R62),0)</f>
        <v>144123</v>
      </c>
      <c r="AR61" s="7">
        <f>VLOOKUP("*Нижегородская*",[1]итого!$1:$1048576,COLUMN(S62),0)</f>
        <v>145824</v>
      </c>
      <c r="AS61" s="7">
        <f>VLOOKUP("*Нижегородская*",[1]итого!$1:$1048576,COLUMN(T62),0)</f>
        <v>148668</v>
      </c>
      <c r="AT61" s="7">
        <f>VLOOKUP("*Нижегородская*",[1]итого!$1:$1048576,COLUMN(U62),0)</f>
        <v>151971</v>
      </c>
      <c r="AU61" s="7">
        <f>VLOOKUP("*Нижегородская*",[1]итого!$1:$1048576,COLUMN(V62),0)</f>
        <v>156469</v>
      </c>
      <c r="AV61" s="7">
        <f>VLOOKUP("*Нижегородская*",[1]итого!$1:$1048576,COLUMN(W62),0)</f>
        <v>161137</v>
      </c>
      <c r="AW61" s="7">
        <f>VLOOKUP("*Нижегородская*",[1]итого!$1:$1048576,COLUMN(X62),0)</f>
        <v>161023</v>
      </c>
      <c r="AX61" s="7">
        <f>VLOOKUP("*Нижегородская*",[1]итого!$1:$1048576,COLUMN(Y62),0)</f>
        <v>162592</v>
      </c>
      <c r="AY61" s="7">
        <f>VLOOKUP("*Нижегородская*",[1]итого!$1:$1048576,COLUMN(Z62),0)</f>
        <v>163556</v>
      </c>
      <c r="AZ61" s="7">
        <f>VLOOKUP("*Нижегородская*",[1]итого!$1:$1048576,COLUMN(AA62),0)</f>
        <v>166396</v>
      </c>
      <c r="BA61" s="7">
        <f>VLOOKUP("*Нижегородская*",[1]итого!$1:$1048576,COLUMN(AB62),0)</f>
        <v>170037</v>
      </c>
      <c r="BB61" s="7">
        <f>VLOOKUP("*Нижегородская*",[1]итого!$1:$1048576,COLUMN(AC62),0)</f>
        <v>174190</v>
      </c>
      <c r="BC61" s="7">
        <f>VLOOKUP("*Нижегородская*",[1]итого!$1:$1048576,COLUMN(AD62),0)</f>
        <v>177644</v>
      </c>
      <c r="BD61" s="7">
        <f>VLOOKUP("*Нижегородская*",[1]итого!$1:$1048576,COLUMN(AE62),0)</f>
        <v>182356</v>
      </c>
      <c r="BE61" s="7">
        <f>VLOOKUP("*Нижегородская*",[1]итого!$1:$1048576,COLUMN(AF62),0)</f>
        <v>185899</v>
      </c>
      <c r="BF61" s="7">
        <f>VLOOKUP("*Нижегородская*",[1]итого!$1:$1048576,COLUMN(AG62),0)</f>
        <v>188778</v>
      </c>
      <c r="BG61" s="7">
        <f>VLOOKUP("*Нижегородская*",[1]итого!$1:$1048576,COLUMN(AH62),0)</f>
        <v>192391</v>
      </c>
      <c r="BH61" s="7">
        <f>VLOOKUP("*Нижегородская*",[1]итого!$1:$1048576,COLUMN(AI62),0)</f>
        <v>195849</v>
      </c>
      <c r="BI61" s="7">
        <f>VLOOKUP("*Нижегородская*",[1]итого!$1:$1048576,COLUMN(AJ62),0)</f>
        <v>194565</v>
      </c>
      <c r="BJ61" s="7">
        <f>VLOOKUP("*Нижегородская*",[1]итого!$1:$1048576,COLUMN(AK62),0)</f>
        <v>198746</v>
      </c>
      <c r="BK61" s="7">
        <f>VLOOKUP("*Нижегородская*",[1]итого!$1:$1048576,COLUMN(AL62),0)</f>
        <v>200755</v>
      </c>
      <c r="BL61" s="7">
        <f>VLOOKUP("*Нижегородская*",[1]итого!$1:$1048576,COLUMN(AM62),0)</f>
        <v>205016</v>
      </c>
      <c r="BM61" s="7">
        <f>VLOOKUP("*Нижегородская*",[1]итого!$1:$1048576,COLUMN(AN62),0)</f>
        <v>208800</v>
      </c>
      <c r="BN61" s="7">
        <f>VLOOKUP("*Нижегородская*",[1]итого!$1:$1048576,COLUMN(AO62),0)</f>
        <v>207920</v>
      </c>
      <c r="BO61" s="7">
        <f>VLOOKUP("*Нижегородская*",[1]итого!$1:$1048576,COLUMN(AP62),0)</f>
        <v>206845</v>
      </c>
      <c r="BP61" s="7">
        <f>VLOOKUP("*Нижегородская*",[1]итого!$1:$1048576,COLUMN(AQ62),0)</f>
        <v>207451</v>
      </c>
      <c r="BQ61" s="7">
        <f>VLOOKUP("*Нижегородская*",[1]итого!$1:$1048576,COLUMN(AR62),0)</f>
        <v>209764</v>
      </c>
      <c r="BR61" s="7">
        <f>VLOOKUP("*Нижегородская*",[1]итого!$1:$1048576,COLUMN(AS62),0)</f>
        <v>209765</v>
      </c>
      <c r="BS61" s="7">
        <f>VLOOKUP("*Нижегородская*",[1]итого!$1:$1048576,COLUMN(AT62),0)</f>
        <v>213320</v>
      </c>
      <c r="BT61" s="7">
        <f>VLOOKUP("*Нижегородская*",[1]итого!$1:$1048576,COLUMN(AU62),0)</f>
        <v>216652</v>
      </c>
      <c r="BU61" s="7">
        <f>VLOOKUP("*Нижегородская*",[1]итого!$1:$1048576,COLUMN(AV62),0)</f>
        <v>219658</v>
      </c>
      <c r="BV61" s="7">
        <f>VLOOKUP("*Нижегородская*",[1]итого!$1:$1048576,COLUMN(AW62),0)</f>
        <v>223100</v>
      </c>
      <c r="BW61" s="7">
        <f>VLOOKUP("*Нижегородская*",[1]итого!$1:$1048576,COLUMN(AX62),0)</f>
        <v>224511</v>
      </c>
      <c r="BX61" s="7">
        <f>VLOOKUP("*Нижегородская*",[1]итого!$1:$1048576,COLUMN(AY62),0)</f>
        <v>227933</v>
      </c>
      <c r="BY61" s="7">
        <f>VLOOKUP("*Нижегородская*",[1]итого!$1:$1048576,COLUMN(AZ62),0)</f>
        <v>232443</v>
      </c>
      <c r="BZ61" s="7">
        <f>VLOOKUP("*Нижегородская*",[1]итого!$1:$1048576,COLUMN(BA62),0)</f>
        <v>237441</v>
      </c>
      <c r="CA61" s="7">
        <f>VLOOKUP("*Нижегородская*",[1]итого!$1:$1048576,COLUMN(BB62),0)</f>
        <v>242303</v>
      </c>
      <c r="CB61" s="7">
        <f>VLOOKUP("*Нижегородская*",[1]итого!$1:$1048576,COLUMN(BC62),0)</f>
        <v>248665</v>
      </c>
      <c r="CC61" s="7">
        <f>VLOOKUP("*Нижегородская*",[1]итого!$1:$1048576,COLUMN(BD62),0)</f>
        <v>252258</v>
      </c>
      <c r="CD61" s="7">
        <f>VLOOKUP("*Нижегородская*",[1]итого!$1:$1048576,COLUMN(BE62),0)</f>
        <v>262739</v>
      </c>
      <c r="CE61" s="7">
        <f>VLOOKUP("*Нижегородская*",[1]итого!$1:$1048576,COLUMN(BF62),0)</f>
        <v>273914</v>
      </c>
      <c r="CF61" s="7">
        <f>VLOOKUP("*Нижегородская*",[1]итого!$1:$1048576,COLUMN(BG62),0)</f>
        <v>282297</v>
      </c>
      <c r="CG61" s="7">
        <f>VLOOKUP("*Нижегородская*",[1]итого!$1:$1048576,COLUMN(BH62),0)</f>
        <v>288185</v>
      </c>
      <c r="CH61" s="7">
        <f>VLOOKUP("*Нижегородская*",[1]итого!$1:$1048576,COLUMN(BI62),0)</f>
        <v>291158</v>
      </c>
      <c r="CI61" s="7">
        <f>VLOOKUP("*Нижегородская*",[1]итого!$1:$1048576,COLUMN(BJ62),0)</f>
        <v>292796</v>
      </c>
      <c r="CJ61" s="7">
        <f>VLOOKUP("*Нижегородская*",[1]итого!$1:$1048576,COLUMN(BK62),0)</f>
        <v>294363</v>
      </c>
      <c r="CK61" s="7">
        <f>VLOOKUP("*Нижегородская*",[1]итого!$1:$1048576,COLUMN(BL62),0)</f>
        <v>298265</v>
      </c>
      <c r="CL61" s="7">
        <f>VLOOKUP("*Нижегородская*",[1]итого!$1:$1048576,COLUMN(BM62),0)</f>
        <v>300790</v>
      </c>
      <c r="CM61" s="7">
        <f>VLOOKUP("*Нижегородская*",[1]итого!$1:$1048576,COLUMN(BN62),0)</f>
        <v>302947</v>
      </c>
      <c r="CN61" s="7">
        <f>VLOOKUP("*Нижегородская*",[1]итого!$1:$1048576,COLUMN(BO62),0)</f>
        <v>309860</v>
      </c>
      <c r="CO61" s="7">
        <f>VLOOKUP("*Нижегородская*",[1]итого!$1:$1048576,COLUMN(BP62),0)</f>
        <v>307755</v>
      </c>
      <c r="CP61" s="7">
        <f>VLOOKUP("*Нижегородская*",[1]итого!$1:$1048576,COLUMN(BQ62),0)</f>
        <v>309364</v>
      </c>
      <c r="CQ61" s="7">
        <f>VLOOKUP("*Нижегородская*",[1]итого!$1:$1048576,COLUMN(BR62),0)</f>
        <v>307929</v>
      </c>
      <c r="CR61" s="7">
        <f>VLOOKUP("*Нижегородская*",[1]итого!$1:$1048576,COLUMN(BS62),0)</f>
        <v>306435</v>
      </c>
      <c r="CS61" s="7">
        <f>VLOOKUP("*Нижегородская*",[1]итого!$1:$1048576,COLUMN(BT62),0)</f>
        <v>305232</v>
      </c>
      <c r="CT61" s="7">
        <f>VLOOKUP("*Нижегородская*",[1]итого!$1:$1048576,COLUMN(BU62),0)</f>
        <v>305966</v>
      </c>
      <c r="CU61" s="7">
        <f>VLOOKUP("*Нижегородская*",[1]итого!$1:$1048576,COLUMN(BV62),0)</f>
        <v>302442</v>
      </c>
      <c r="CV61" s="7">
        <f>VLOOKUP("*Нижегородская*",[1]итого!$1:$1048576,COLUMN(BW62),0)</f>
        <v>302874</v>
      </c>
      <c r="CW61" s="7">
        <f>VLOOKUP("*Нижегородская*",[1]итого!$1:$1048576,COLUMN(BX62),0)</f>
        <v>303043</v>
      </c>
      <c r="CX61" s="7">
        <f>VLOOKUP("*Нижегородская*",[1]итого!$1:$1048576,COLUMN(BY62),0)</f>
        <v>304788</v>
      </c>
      <c r="CY61" s="7">
        <f>VLOOKUP("*Нижегородская*",[1]итого!$1:$1048576,COLUMN(BZ62),0)</f>
        <v>305689</v>
      </c>
      <c r="CZ61" s="7">
        <f>VLOOKUP("*Нижегородская*",[1]итого!$1:$1048576,COLUMN(CA62),0)</f>
        <v>306213</v>
      </c>
      <c r="DA61" s="7">
        <f>VLOOKUP("*Нижегородская*",[1]итого!$1:$1048576,COLUMN(CB62),0)</f>
        <v>304530</v>
      </c>
      <c r="DB61" s="7">
        <f>VLOOKUP("*Нижегородская*",[1]итого!$1:$1048576,COLUMN(CC62),0)</f>
        <v>308451</v>
      </c>
      <c r="DC61" s="7">
        <f>VLOOKUP("*Нижегородская*",[1]итого!$1:$1048576,COLUMN(CD62),0)</f>
        <v>311929</v>
      </c>
      <c r="DD61" s="7">
        <f>VLOOKUP("*Нижегородская*",[1]итого!$1:$1048576,COLUMN(CE62),0)</f>
        <v>317063</v>
      </c>
      <c r="DE61" s="7">
        <f>VLOOKUP("*Нижегородская*",[1]итого!$1:$1048576,COLUMN(CF62),0)</f>
        <v>321245</v>
      </c>
      <c r="DF61" s="7">
        <f>VLOOKUP("*Нижегородская*",[1]итого!$1:$1048576,COLUMN(CG62),0)</f>
        <v>327071</v>
      </c>
    </row>
    <row r="62" spans="1:110" x14ac:dyDescent="0.25">
      <c r="A62" s="8" t="s">
        <v>58</v>
      </c>
      <c r="B62" s="7">
        <v>60419.12</v>
      </c>
      <c r="C62" s="7">
        <v>60953.881000000001</v>
      </c>
      <c r="D62" s="7">
        <v>61684.925999999999</v>
      </c>
      <c r="E62" s="7">
        <v>62221.002</v>
      </c>
      <c r="F62" s="7">
        <v>62916.788</v>
      </c>
      <c r="G62" s="7">
        <v>63690.309000000001</v>
      </c>
      <c r="H62" s="7">
        <v>64743.152999999998</v>
      </c>
      <c r="I62" s="7">
        <v>65947.148000000001</v>
      </c>
      <c r="J62" s="7">
        <v>66521.475999999995</v>
      </c>
      <c r="K62" s="7">
        <v>68095.307000000001</v>
      </c>
      <c r="L62" s="7">
        <v>69776.952999999994</v>
      </c>
      <c r="M62" s="7">
        <v>70420.085000000006</v>
      </c>
      <c r="N62" s="7">
        <v>71513.718999999997</v>
      </c>
      <c r="O62" s="7">
        <v>72747.823000000004</v>
      </c>
      <c r="P62" s="7">
        <v>74438.555999999997</v>
      </c>
      <c r="Q62" s="7">
        <v>75770.578999999998</v>
      </c>
      <c r="R62" s="7">
        <v>77131.857999999993</v>
      </c>
      <c r="S62" s="7">
        <v>78596.831999999995</v>
      </c>
      <c r="T62" s="7">
        <v>80250.611999999994</v>
      </c>
      <c r="U62" s="7">
        <v>81940.918999999994</v>
      </c>
      <c r="V62" s="7">
        <v>82907.509999999995</v>
      </c>
      <c r="W62" s="7">
        <v>84812.781000000003</v>
      </c>
      <c r="X62" s="7">
        <v>86240.364000000001</v>
      </c>
      <c r="Y62" s="7">
        <v>88367.182833159997</v>
      </c>
      <c r="Z62" s="7">
        <v>89577.708168270008</v>
      </c>
      <c r="AA62" s="7">
        <f>VLOOKUP("*Оренбургская*",[1]итого!$1:$1048576,COLUMN(B63),0)</f>
        <v>88367</v>
      </c>
      <c r="AB62" s="7">
        <f>VLOOKUP("*Оренбургская*",[1]итого!$1:$1048576,COLUMN(C63),0)</f>
        <v>89578</v>
      </c>
      <c r="AC62" s="7">
        <f>VLOOKUP("*Оренбургская*",[1]итого!$1:$1048576,COLUMN(D63),0)</f>
        <v>90752</v>
      </c>
      <c r="AD62" s="7">
        <f>VLOOKUP("*Оренбургская*",[1]итого!$1:$1048576,COLUMN(E63),0)</f>
        <v>91913</v>
      </c>
      <c r="AE62" s="7">
        <f>VLOOKUP("*Оренбургская*",[1]итого!$1:$1048576,COLUMN(F63),0)</f>
        <v>92663</v>
      </c>
      <c r="AF62" s="7">
        <f>VLOOKUP("*Оренбургская*",[1]итого!$1:$1048576,COLUMN(G63),0)</f>
        <v>93367</v>
      </c>
      <c r="AG62" s="7">
        <f>VLOOKUP("*Оренбургская*",[1]итого!$1:$1048576,COLUMN(H63),0)</f>
        <v>93145</v>
      </c>
      <c r="AH62" s="7">
        <f>VLOOKUP("*Оренбургская*",[1]итого!$1:$1048576,COLUMN(I63),0)</f>
        <v>94471</v>
      </c>
      <c r="AI62" s="7">
        <f>VLOOKUP("*Оренбургская*",[1]итого!$1:$1048576,COLUMN(J63),0)</f>
        <v>95922</v>
      </c>
      <c r="AJ62" s="7">
        <f>VLOOKUP("*Оренбургская*",[1]итого!$1:$1048576,COLUMN(K63),0)</f>
        <v>96332</v>
      </c>
      <c r="AK62" s="7">
        <f>VLOOKUP("*Оренбургская*",[1]итого!$1:$1048576,COLUMN(L63),0)</f>
        <v>97845</v>
      </c>
      <c r="AL62" s="7">
        <f>VLOOKUP("*Оренбургская*",[1]итого!$1:$1048576,COLUMN(M63),0)</f>
        <v>99065</v>
      </c>
      <c r="AM62" s="7">
        <f>VLOOKUP("*Оренбургская*",[1]итого!$1:$1048576,COLUMN(N63),0)</f>
        <v>99141</v>
      </c>
      <c r="AN62" s="7">
        <f>VLOOKUP("*Оренбургская*",[1]итого!$1:$1048576,COLUMN(O63),0)</f>
        <v>99875</v>
      </c>
      <c r="AO62" s="7">
        <f>VLOOKUP("*Оренбургская*",[1]итого!$1:$1048576,COLUMN(P63),0)</f>
        <v>100903</v>
      </c>
      <c r="AP62" s="7">
        <f>VLOOKUP("*Оренбургская*",[1]итого!$1:$1048576,COLUMN(Q63),0)</f>
        <v>101622</v>
      </c>
      <c r="AQ62" s="7">
        <f>VLOOKUP("*Оренбургская*",[1]итого!$1:$1048576,COLUMN(R63),0)</f>
        <v>102436</v>
      </c>
      <c r="AR62" s="7">
        <f>VLOOKUP("*Оренбургская*",[1]итого!$1:$1048576,COLUMN(S63),0)</f>
        <v>103667</v>
      </c>
      <c r="AS62" s="7">
        <f>VLOOKUP("*Оренбургская*",[1]итого!$1:$1048576,COLUMN(T63),0)</f>
        <v>105755</v>
      </c>
      <c r="AT62" s="7">
        <f>VLOOKUP("*Оренбургская*",[1]итого!$1:$1048576,COLUMN(U63),0)</f>
        <v>108089</v>
      </c>
      <c r="AU62" s="7">
        <f>VLOOKUP("*Оренбургская*",[1]итого!$1:$1048576,COLUMN(V63),0)</f>
        <v>110873</v>
      </c>
      <c r="AV62" s="7">
        <f>VLOOKUP("*Оренбургская*",[1]итого!$1:$1048576,COLUMN(W63),0)</f>
        <v>114114</v>
      </c>
      <c r="AW62" s="7">
        <f>VLOOKUP("*Оренбургская*",[1]итого!$1:$1048576,COLUMN(X63),0)</f>
        <v>113725</v>
      </c>
      <c r="AX62" s="7">
        <f>VLOOKUP("*Оренбургская*",[1]итого!$1:$1048576,COLUMN(Y63),0)</f>
        <v>114928</v>
      </c>
      <c r="AY62" s="7">
        <f>VLOOKUP("*Оренбургская*",[1]итого!$1:$1048576,COLUMN(Z63),0)</f>
        <v>115607</v>
      </c>
      <c r="AZ62" s="7">
        <f>VLOOKUP("*Оренбургская*",[1]итого!$1:$1048576,COLUMN(AA63),0)</f>
        <v>117285</v>
      </c>
      <c r="BA62" s="7">
        <f>VLOOKUP("*Оренбургская*",[1]итого!$1:$1048576,COLUMN(AB63),0)</f>
        <v>119554</v>
      </c>
      <c r="BB62" s="7">
        <f>VLOOKUP("*Оренбургская*",[1]итого!$1:$1048576,COLUMN(AC63),0)</f>
        <v>122453</v>
      </c>
      <c r="BC62" s="7">
        <f>VLOOKUP("*Оренбургская*",[1]итого!$1:$1048576,COLUMN(AD63),0)</f>
        <v>124484</v>
      </c>
      <c r="BD62" s="7">
        <f>VLOOKUP("*Оренбургская*",[1]итого!$1:$1048576,COLUMN(AE63),0)</f>
        <v>127346</v>
      </c>
      <c r="BE62" s="7">
        <f>VLOOKUP("*Оренбургская*",[1]итого!$1:$1048576,COLUMN(AF63),0)</f>
        <v>129726</v>
      </c>
      <c r="BF62" s="7">
        <f>VLOOKUP("*Оренбургская*",[1]итого!$1:$1048576,COLUMN(AG63),0)</f>
        <v>132208</v>
      </c>
      <c r="BG62" s="7">
        <f>VLOOKUP("*Оренбургская*",[1]итого!$1:$1048576,COLUMN(AH63),0)</f>
        <v>134633</v>
      </c>
      <c r="BH62" s="7">
        <f>VLOOKUP("*Оренбургская*",[1]итого!$1:$1048576,COLUMN(AI63),0)</f>
        <v>136705</v>
      </c>
      <c r="BI62" s="7">
        <f>VLOOKUP("*Оренбургская*",[1]итого!$1:$1048576,COLUMN(AJ63),0)</f>
        <v>136545</v>
      </c>
      <c r="BJ62" s="7">
        <f>VLOOKUP("*Оренбургская*",[1]итого!$1:$1048576,COLUMN(AK63),0)</f>
        <v>139487</v>
      </c>
      <c r="BK62" s="7">
        <f>VLOOKUP("*Оренбургская*",[1]итого!$1:$1048576,COLUMN(AL63),0)</f>
        <v>140653</v>
      </c>
      <c r="BL62" s="7">
        <f>VLOOKUP("*Оренбургская*",[1]итого!$1:$1048576,COLUMN(AM63),0)</f>
        <v>143021</v>
      </c>
      <c r="BM62" s="7">
        <f>VLOOKUP("*Оренбургская*",[1]итого!$1:$1048576,COLUMN(AN63),0)</f>
        <v>146552</v>
      </c>
      <c r="BN62" s="7">
        <f>VLOOKUP("*Оренбургская*",[1]итого!$1:$1048576,COLUMN(AO63),0)</f>
        <v>146327</v>
      </c>
      <c r="BO62" s="7">
        <f>VLOOKUP("*Оренбургская*",[1]итого!$1:$1048576,COLUMN(AP63),0)</f>
        <v>145695</v>
      </c>
      <c r="BP62" s="7">
        <f>VLOOKUP("*Оренбургская*",[1]итого!$1:$1048576,COLUMN(AQ63),0)</f>
        <v>145966</v>
      </c>
      <c r="BQ62" s="7">
        <f>VLOOKUP("*Оренбургская*",[1]итого!$1:$1048576,COLUMN(AR63),0)</f>
        <v>147542</v>
      </c>
      <c r="BR62" s="7">
        <f>VLOOKUP("*Оренбургская*",[1]итого!$1:$1048576,COLUMN(AS63),0)</f>
        <v>148541</v>
      </c>
      <c r="BS62" s="7">
        <f>VLOOKUP("*Оренбургская*",[1]итого!$1:$1048576,COLUMN(AT63),0)</f>
        <v>152009</v>
      </c>
      <c r="BT62" s="7">
        <f>VLOOKUP("*Оренбургская*",[1]итого!$1:$1048576,COLUMN(AU63),0)</f>
        <v>155570</v>
      </c>
      <c r="BU62" s="7">
        <f>VLOOKUP("*Оренбургская*",[1]итого!$1:$1048576,COLUMN(AV63),0)</f>
        <v>157910</v>
      </c>
      <c r="BV62" s="7">
        <f>VLOOKUP("*Оренбургская*",[1]итого!$1:$1048576,COLUMN(AW63),0)</f>
        <v>161691</v>
      </c>
      <c r="BW62" s="7">
        <f>VLOOKUP("*Оренбургская*",[1]итого!$1:$1048576,COLUMN(AX63),0)</f>
        <v>162529</v>
      </c>
      <c r="BX62" s="7">
        <f>VLOOKUP("*Оренбургская*",[1]итого!$1:$1048576,COLUMN(AY63),0)</f>
        <v>164131</v>
      </c>
      <c r="BY62" s="7">
        <f>VLOOKUP("*Оренбургская*",[1]итого!$1:$1048576,COLUMN(AZ63),0)</f>
        <v>167053</v>
      </c>
      <c r="BZ62" s="7">
        <f>VLOOKUP("*Оренбургская*",[1]итого!$1:$1048576,COLUMN(BA63),0)</f>
        <v>170531</v>
      </c>
      <c r="CA62" s="7">
        <f>VLOOKUP("*Оренбургская*",[1]итого!$1:$1048576,COLUMN(BB63),0)</f>
        <v>174142</v>
      </c>
      <c r="CB62" s="7">
        <f>VLOOKUP("*Оренбургская*",[1]итого!$1:$1048576,COLUMN(BC63),0)</f>
        <v>178942</v>
      </c>
      <c r="CC62" s="7">
        <f>VLOOKUP("*Оренбургская*",[1]итого!$1:$1048576,COLUMN(BD63),0)</f>
        <v>181351</v>
      </c>
      <c r="CD62" s="7">
        <f>VLOOKUP("*Оренбургская*",[1]итого!$1:$1048576,COLUMN(BE63),0)</f>
        <v>188087</v>
      </c>
      <c r="CE62" s="7">
        <f>VLOOKUP("*Оренбургская*",[1]итого!$1:$1048576,COLUMN(BF63),0)</f>
        <v>196010</v>
      </c>
      <c r="CF62" s="7">
        <f>VLOOKUP("*Оренбургская*",[1]итого!$1:$1048576,COLUMN(BG63),0)</f>
        <v>202005</v>
      </c>
      <c r="CG62" s="7">
        <f>VLOOKUP("*Оренбургская*",[1]итого!$1:$1048576,COLUMN(BH63),0)</f>
        <v>205077</v>
      </c>
      <c r="CH62" s="7">
        <f>VLOOKUP("*Оренбургская*",[1]итого!$1:$1048576,COLUMN(BI63),0)</f>
        <v>207379</v>
      </c>
      <c r="CI62" s="7">
        <f>VLOOKUP("*Оренбургская*",[1]итого!$1:$1048576,COLUMN(BJ63),0)</f>
        <v>208498</v>
      </c>
      <c r="CJ62" s="7">
        <f>VLOOKUP("*Оренбургская*",[1]итого!$1:$1048576,COLUMN(BK63),0)</f>
        <v>208628</v>
      </c>
      <c r="CK62" s="7">
        <f>VLOOKUP("*Оренбургская*",[1]итого!$1:$1048576,COLUMN(BL63),0)</f>
        <v>210715</v>
      </c>
      <c r="CL62" s="7">
        <f>VLOOKUP("*Оренбургская*",[1]итого!$1:$1048576,COLUMN(BM63),0)</f>
        <v>211873</v>
      </c>
      <c r="CM62" s="7">
        <f>VLOOKUP("*Оренбургская*",[1]итого!$1:$1048576,COLUMN(BN63),0)</f>
        <v>212661</v>
      </c>
      <c r="CN62" s="7">
        <f>VLOOKUP("*Оренбургская*",[1]итого!$1:$1048576,COLUMN(BO63),0)</f>
        <v>218128</v>
      </c>
      <c r="CO62" s="7">
        <f>VLOOKUP("*Оренбургская*",[1]итого!$1:$1048576,COLUMN(BP63),0)</f>
        <v>217337</v>
      </c>
      <c r="CP62" s="7">
        <f>VLOOKUP("*Оренбургская*",[1]итого!$1:$1048576,COLUMN(BQ63),0)</f>
        <v>218414</v>
      </c>
      <c r="CQ62" s="7">
        <f>VLOOKUP("*Оренбургская*",[1]итого!$1:$1048576,COLUMN(BR63),0)</f>
        <v>217854</v>
      </c>
      <c r="CR62" s="7">
        <f>VLOOKUP("*Оренбургская*",[1]итого!$1:$1048576,COLUMN(BS63),0)</f>
        <v>219158</v>
      </c>
      <c r="CS62" s="7">
        <f>VLOOKUP("*Оренбургская*",[1]итого!$1:$1048576,COLUMN(BT63),0)</f>
        <v>215793</v>
      </c>
      <c r="CT62" s="7">
        <f>VLOOKUP("*Оренбургская*",[1]итого!$1:$1048576,COLUMN(BU63),0)</f>
        <v>216156</v>
      </c>
      <c r="CU62" s="7">
        <f>VLOOKUP("*Оренбургская*",[1]итого!$1:$1048576,COLUMN(BV63),0)</f>
        <v>209027</v>
      </c>
      <c r="CV62" s="7">
        <f>VLOOKUP("*Оренбургская*",[1]итого!$1:$1048576,COLUMN(BW63),0)</f>
        <v>209426</v>
      </c>
      <c r="CW62" s="7">
        <f>VLOOKUP("*Оренбургская*",[1]итого!$1:$1048576,COLUMN(BX63),0)</f>
        <v>209913</v>
      </c>
      <c r="CX62" s="7">
        <f>VLOOKUP("*Оренбургская*",[1]итого!$1:$1048576,COLUMN(BY63),0)</f>
        <v>211400</v>
      </c>
      <c r="CY62" s="7">
        <f>VLOOKUP("*Оренбургская*",[1]итого!$1:$1048576,COLUMN(BZ63),0)</f>
        <v>212837</v>
      </c>
      <c r="CZ62" s="7">
        <f>VLOOKUP("*Оренбургская*",[1]итого!$1:$1048576,COLUMN(CA63),0)</f>
        <v>213191</v>
      </c>
      <c r="DA62" s="7">
        <f>VLOOKUP("*Оренбургская*",[1]итого!$1:$1048576,COLUMN(CB63),0)</f>
        <v>211515</v>
      </c>
      <c r="DB62" s="7">
        <f>VLOOKUP("*Оренбургская*",[1]итого!$1:$1048576,COLUMN(CC63),0)</f>
        <v>214587</v>
      </c>
      <c r="DC62" s="7">
        <f>VLOOKUP("*Оренбургская*",[1]итого!$1:$1048576,COLUMN(CD63),0)</f>
        <v>217217</v>
      </c>
      <c r="DD62" s="7">
        <f>VLOOKUP("*Оренбургская*",[1]итого!$1:$1048576,COLUMN(CE63),0)</f>
        <v>220918</v>
      </c>
      <c r="DE62" s="7">
        <f>VLOOKUP("*Оренбургская*",[1]итого!$1:$1048576,COLUMN(CF63),0)</f>
        <v>224591</v>
      </c>
      <c r="DF62" s="7">
        <f>VLOOKUP("*Оренбургская*",[1]итого!$1:$1048576,COLUMN(CG63),0)</f>
        <v>229529</v>
      </c>
    </row>
    <row r="63" spans="1:110" x14ac:dyDescent="0.25">
      <c r="A63" s="8" t="s">
        <v>59</v>
      </c>
      <c r="B63" s="7">
        <v>29798.43</v>
      </c>
      <c r="C63" s="7">
        <v>30226.026999999998</v>
      </c>
      <c r="D63" s="7">
        <v>30686.094000000001</v>
      </c>
      <c r="E63" s="7">
        <v>30802.825000000001</v>
      </c>
      <c r="F63" s="7">
        <v>31259.982</v>
      </c>
      <c r="G63" s="7">
        <v>31713.260999999999</v>
      </c>
      <c r="H63" s="7">
        <v>32309.18</v>
      </c>
      <c r="I63" s="7">
        <v>32974.756000000001</v>
      </c>
      <c r="J63" s="7">
        <v>33419.642</v>
      </c>
      <c r="K63" s="7">
        <v>34099.300000000003</v>
      </c>
      <c r="L63" s="7">
        <v>35080.120000000003</v>
      </c>
      <c r="M63" s="7">
        <v>35169.737000000001</v>
      </c>
      <c r="N63" s="7">
        <v>35729.540999999997</v>
      </c>
      <c r="O63" s="7">
        <v>36493.944000000003</v>
      </c>
      <c r="P63" s="7">
        <v>37425.065999999999</v>
      </c>
      <c r="Q63" s="7">
        <v>38127.129999999997</v>
      </c>
      <c r="R63" s="7">
        <v>38842.654999999999</v>
      </c>
      <c r="S63" s="7">
        <v>39576.9</v>
      </c>
      <c r="T63" s="7">
        <v>40527.843000000001</v>
      </c>
      <c r="U63" s="7">
        <v>41383.228000000003</v>
      </c>
      <c r="V63" s="7">
        <v>41896.506999999998</v>
      </c>
      <c r="W63" s="7">
        <v>43137.932000000001</v>
      </c>
      <c r="X63" s="7">
        <v>43609.381000000001</v>
      </c>
      <c r="Y63" s="7">
        <v>44674.963036679997</v>
      </c>
      <c r="Z63" s="7">
        <v>45385.405450409999</v>
      </c>
      <c r="AA63" s="7">
        <f>VLOOKUP("*Пензенская*",[1]итого!$1:$1048576,COLUMN(B64),0)</f>
        <v>44675</v>
      </c>
      <c r="AB63" s="7">
        <f>VLOOKUP("*Пензенская*",[1]итого!$1:$1048576,COLUMN(C64),0)</f>
        <v>45385</v>
      </c>
      <c r="AC63" s="7">
        <f>VLOOKUP("*Пензенская*",[1]итого!$1:$1048576,COLUMN(D64),0)</f>
        <v>46113</v>
      </c>
      <c r="AD63" s="7">
        <f>VLOOKUP("*Пензенская*",[1]итого!$1:$1048576,COLUMN(E64),0)</f>
        <v>46777</v>
      </c>
      <c r="AE63" s="7">
        <f>VLOOKUP("*Пензенская*",[1]итого!$1:$1048576,COLUMN(F64),0)</f>
        <v>47139</v>
      </c>
      <c r="AF63" s="7">
        <f>VLOOKUP("*Пензенская*",[1]итого!$1:$1048576,COLUMN(G64),0)</f>
        <v>47811</v>
      </c>
      <c r="AG63" s="7">
        <f>VLOOKUP("*Пензенская*",[1]итого!$1:$1048576,COLUMN(H64),0)</f>
        <v>48031</v>
      </c>
      <c r="AH63" s="7">
        <f>VLOOKUP("*Пензенская*",[1]итого!$1:$1048576,COLUMN(I64),0)</f>
        <v>48476</v>
      </c>
      <c r="AI63" s="7">
        <f>VLOOKUP("*Пензенская*",[1]итого!$1:$1048576,COLUMN(J64),0)</f>
        <v>49270</v>
      </c>
      <c r="AJ63" s="7">
        <f>VLOOKUP("*Пензенская*",[1]итого!$1:$1048576,COLUMN(K64),0)</f>
        <v>49421</v>
      </c>
      <c r="AK63" s="7">
        <f>VLOOKUP("*Пензенская*",[1]итого!$1:$1048576,COLUMN(L64),0)</f>
        <v>50115</v>
      </c>
      <c r="AL63" s="7">
        <f>VLOOKUP("*Пензенская*",[1]итого!$1:$1048576,COLUMN(M64),0)</f>
        <v>50643</v>
      </c>
      <c r="AM63" s="7">
        <f>VLOOKUP("*Пензенская*",[1]итого!$1:$1048576,COLUMN(N64),0)</f>
        <v>50887</v>
      </c>
      <c r="AN63" s="7">
        <f>VLOOKUP("*Пензенская*",[1]итого!$1:$1048576,COLUMN(O64),0)</f>
        <v>51437</v>
      </c>
      <c r="AO63" s="7">
        <f>VLOOKUP("*Пензенская*",[1]итого!$1:$1048576,COLUMN(P64),0)</f>
        <v>52088</v>
      </c>
      <c r="AP63" s="7">
        <f>VLOOKUP("*Пензенская*",[1]итого!$1:$1048576,COLUMN(Q64),0)</f>
        <v>52653</v>
      </c>
      <c r="AQ63" s="7">
        <f>VLOOKUP("*Пензенская*",[1]итого!$1:$1048576,COLUMN(R64),0)</f>
        <v>52927</v>
      </c>
      <c r="AR63" s="7">
        <f>VLOOKUP("*Пензенская*",[1]итого!$1:$1048576,COLUMN(S64),0)</f>
        <v>53387</v>
      </c>
      <c r="AS63" s="7">
        <f>VLOOKUP("*Пензенская*",[1]итого!$1:$1048576,COLUMN(T64),0)</f>
        <v>54725</v>
      </c>
      <c r="AT63" s="7">
        <f>VLOOKUP("*Пензенская*",[1]итого!$1:$1048576,COLUMN(U64),0)</f>
        <v>56164</v>
      </c>
      <c r="AU63" s="7">
        <f>VLOOKUP("*Пензенская*",[1]итого!$1:$1048576,COLUMN(V64),0)</f>
        <v>58217</v>
      </c>
      <c r="AV63" s="7">
        <f>VLOOKUP("*Пензенская*",[1]итого!$1:$1048576,COLUMN(W64),0)</f>
        <v>60600</v>
      </c>
      <c r="AW63" s="7">
        <f>VLOOKUP("*Пензенская*",[1]итого!$1:$1048576,COLUMN(X64),0)</f>
        <v>61030</v>
      </c>
      <c r="AX63" s="7">
        <f>VLOOKUP("*Пензенская*",[1]итого!$1:$1048576,COLUMN(Y64),0)</f>
        <v>62806</v>
      </c>
      <c r="AY63" s="7">
        <f>VLOOKUP("*Пензенская*",[1]итого!$1:$1048576,COLUMN(Z64),0)</f>
        <v>63425</v>
      </c>
      <c r="AZ63" s="7">
        <f>VLOOKUP("*Пензенская*",[1]итого!$1:$1048576,COLUMN(AA64),0)</f>
        <v>64352</v>
      </c>
      <c r="BA63" s="7">
        <f>VLOOKUP("*Пензенская*",[1]итого!$1:$1048576,COLUMN(AB64),0)</f>
        <v>65885</v>
      </c>
      <c r="BB63" s="7">
        <f>VLOOKUP("*Пензенская*",[1]итого!$1:$1048576,COLUMN(AC64),0)</f>
        <v>67863</v>
      </c>
      <c r="BC63" s="7">
        <f>VLOOKUP("*Пензенская*",[1]итого!$1:$1048576,COLUMN(AD64),0)</f>
        <v>69286</v>
      </c>
      <c r="BD63" s="7">
        <f>VLOOKUP("*Пензенская*",[1]итого!$1:$1048576,COLUMN(AE64),0)</f>
        <v>71507</v>
      </c>
      <c r="BE63" s="7">
        <f>VLOOKUP("*Пензенская*",[1]итого!$1:$1048576,COLUMN(AF64),0)</f>
        <v>72896</v>
      </c>
      <c r="BF63" s="7">
        <f>VLOOKUP("*Пензенская*",[1]итого!$1:$1048576,COLUMN(AG64),0)</f>
        <v>74375</v>
      </c>
      <c r="BG63" s="7">
        <f>VLOOKUP("*Пензенская*",[1]итого!$1:$1048576,COLUMN(AH64),0)</f>
        <v>76128</v>
      </c>
      <c r="BH63" s="7">
        <f>VLOOKUP("*Пензенская*",[1]итого!$1:$1048576,COLUMN(AI64),0)</f>
        <v>77928</v>
      </c>
      <c r="BI63" s="7">
        <f>VLOOKUP("*Пензенская*",[1]итого!$1:$1048576,COLUMN(AJ64),0)</f>
        <v>78906</v>
      </c>
      <c r="BJ63" s="7">
        <f>VLOOKUP("*Пензенская*",[1]итого!$1:$1048576,COLUMN(AK64),0)</f>
        <v>81446</v>
      </c>
      <c r="BK63" s="7">
        <f>VLOOKUP("*Пензенская*",[1]итого!$1:$1048576,COLUMN(AL64),0)</f>
        <v>82428</v>
      </c>
      <c r="BL63" s="7">
        <f>VLOOKUP("*Пензенская*",[1]итого!$1:$1048576,COLUMN(AM64),0)</f>
        <v>84188</v>
      </c>
      <c r="BM63" s="7">
        <f>VLOOKUP("*Пензенская*",[1]итого!$1:$1048576,COLUMN(AN64),0)</f>
        <v>86369</v>
      </c>
      <c r="BN63" s="7">
        <f>VLOOKUP("*Пензенская*",[1]итого!$1:$1048576,COLUMN(AO64),0)</f>
        <v>86099</v>
      </c>
      <c r="BO63" s="7">
        <f>VLOOKUP("*Пензенская*",[1]итого!$1:$1048576,COLUMN(AP64),0)</f>
        <v>85230</v>
      </c>
      <c r="BP63" s="7">
        <f>VLOOKUP("*Пензенская*",[1]итого!$1:$1048576,COLUMN(AQ64),0)</f>
        <v>85407</v>
      </c>
      <c r="BQ63" s="7">
        <f>VLOOKUP("*Пензенская*",[1]итого!$1:$1048576,COLUMN(AR64),0)</f>
        <v>86268</v>
      </c>
      <c r="BR63" s="7">
        <f>VLOOKUP("*Пензенская*",[1]итого!$1:$1048576,COLUMN(AS64),0)</f>
        <v>86353</v>
      </c>
      <c r="BS63" s="7">
        <f>VLOOKUP("*Пензенская*",[1]итого!$1:$1048576,COLUMN(AT64),0)</f>
        <v>88608</v>
      </c>
      <c r="BT63" s="7">
        <f>VLOOKUP("*Пензенская*",[1]итого!$1:$1048576,COLUMN(AU64),0)</f>
        <v>90160</v>
      </c>
      <c r="BU63" s="7">
        <f>VLOOKUP("*Пензенская*",[1]итого!$1:$1048576,COLUMN(AV64),0)</f>
        <v>91755</v>
      </c>
      <c r="BV63" s="7">
        <f>VLOOKUP("*Пензенская*",[1]итого!$1:$1048576,COLUMN(AW64),0)</f>
        <v>94059</v>
      </c>
      <c r="BW63" s="7">
        <f>VLOOKUP("*Пензенская*",[1]итого!$1:$1048576,COLUMN(AX64),0)</f>
        <v>94612</v>
      </c>
      <c r="BX63" s="7">
        <f>VLOOKUP("*Пензенская*",[1]итого!$1:$1048576,COLUMN(AY64),0)</f>
        <v>96232</v>
      </c>
      <c r="BY63" s="7">
        <f>VLOOKUP("*Пензенская*",[1]итого!$1:$1048576,COLUMN(AZ64),0)</f>
        <v>98244</v>
      </c>
      <c r="BZ63" s="7">
        <f>VLOOKUP("*Пензенская*",[1]итого!$1:$1048576,COLUMN(BA64),0)</f>
        <v>100368</v>
      </c>
      <c r="CA63" s="7">
        <f>VLOOKUP("*Пензенская*",[1]итого!$1:$1048576,COLUMN(BB64),0)</f>
        <v>102694</v>
      </c>
      <c r="CB63" s="7">
        <f>VLOOKUP("*Пензенская*",[1]итого!$1:$1048576,COLUMN(BC64),0)</f>
        <v>105118</v>
      </c>
      <c r="CC63" s="7">
        <f>VLOOKUP("*Пензенская*",[1]итого!$1:$1048576,COLUMN(BD64),0)</f>
        <v>107154</v>
      </c>
      <c r="CD63" s="7">
        <f>VLOOKUP("*Пензенская*",[1]итого!$1:$1048576,COLUMN(BE64),0)</f>
        <v>111658</v>
      </c>
      <c r="CE63" s="7">
        <f>VLOOKUP("*Пензенская*",[1]итого!$1:$1048576,COLUMN(BF64),0)</f>
        <v>116456</v>
      </c>
      <c r="CF63" s="7">
        <f>VLOOKUP("*Пензенская*",[1]итого!$1:$1048576,COLUMN(BG64),0)</f>
        <v>120076</v>
      </c>
      <c r="CG63" s="7">
        <f>VLOOKUP("*Пензенская*",[1]итого!$1:$1048576,COLUMN(BH64),0)</f>
        <v>122902</v>
      </c>
      <c r="CH63" s="7">
        <f>VLOOKUP("*Пензенская*",[1]итого!$1:$1048576,COLUMN(BI64),0)</f>
        <v>125498</v>
      </c>
      <c r="CI63" s="7">
        <f>VLOOKUP("*Пензенская*",[1]итого!$1:$1048576,COLUMN(BJ64),0)</f>
        <v>126326</v>
      </c>
      <c r="CJ63" s="7">
        <f>VLOOKUP("*Пензенская*",[1]итого!$1:$1048576,COLUMN(BK64),0)</f>
        <v>126214</v>
      </c>
      <c r="CK63" s="7">
        <f>VLOOKUP("*Пензенская*",[1]итого!$1:$1048576,COLUMN(BL64),0)</f>
        <v>127604</v>
      </c>
      <c r="CL63" s="7">
        <f>VLOOKUP("*Пензенская*",[1]итого!$1:$1048576,COLUMN(BM64),0)</f>
        <v>128341</v>
      </c>
      <c r="CM63" s="7">
        <f>VLOOKUP("*Пензенская*",[1]итого!$1:$1048576,COLUMN(BN64),0)</f>
        <v>129659</v>
      </c>
      <c r="CN63" s="7">
        <f>VLOOKUP("*Пензенская*",[1]итого!$1:$1048576,COLUMN(BO64),0)</f>
        <v>134150</v>
      </c>
      <c r="CO63" s="7">
        <f>VLOOKUP("*Пензенская*",[1]итого!$1:$1048576,COLUMN(BP64),0)</f>
        <v>133115</v>
      </c>
      <c r="CP63" s="7">
        <f>VLOOKUP("*Пензенская*",[1]итого!$1:$1048576,COLUMN(BQ64),0)</f>
        <v>133363</v>
      </c>
      <c r="CQ63" s="7">
        <f>VLOOKUP("*Пензенская*",[1]итого!$1:$1048576,COLUMN(BR64),0)</f>
        <v>133003</v>
      </c>
      <c r="CR63" s="7">
        <f>VLOOKUP("*Пензенская*",[1]итого!$1:$1048576,COLUMN(BS64),0)</f>
        <v>133225</v>
      </c>
      <c r="CS63" s="7">
        <f>VLOOKUP("*Пензенская*",[1]итого!$1:$1048576,COLUMN(BT64),0)</f>
        <v>132080</v>
      </c>
      <c r="CT63" s="7">
        <f>VLOOKUP("*Пензенская*",[1]итого!$1:$1048576,COLUMN(BU64),0)</f>
        <v>132538</v>
      </c>
      <c r="CU63" s="7">
        <f>VLOOKUP("*Пензенская*",[1]итого!$1:$1048576,COLUMN(BV64),0)</f>
        <v>132395</v>
      </c>
      <c r="CV63" s="7">
        <f>VLOOKUP("*Пензенская*",[1]итого!$1:$1048576,COLUMN(BW64),0)</f>
        <v>132696</v>
      </c>
      <c r="CW63" s="7">
        <f>VLOOKUP("*Пензенская*",[1]итого!$1:$1048576,COLUMN(BX64),0)</f>
        <v>132856</v>
      </c>
      <c r="CX63" s="7">
        <f>VLOOKUP("*Пензенская*",[1]итого!$1:$1048576,COLUMN(BY64),0)</f>
        <v>133464</v>
      </c>
      <c r="CY63" s="7">
        <f>VLOOKUP("*Пензенская*",[1]итого!$1:$1048576,COLUMN(BZ64),0)</f>
        <v>133865</v>
      </c>
      <c r="CZ63" s="7">
        <f>VLOOKUP("*Пензенская*",[1]итого!$1:$1048576,COLUMN(CA64),0)</f>
        <v>133710</v>
      </c>
      <c r="DA63" s="7">
        <f>VLOOKUP("*Пензенская*",[1]итого!$1:$1048576,COLUMN(CB64),0)</f>
        <v>132460</v>
      </c>
      <c r="DB63" s="7">
        <f>VLOOKUP("*Пензенская*",[1]итого!$1:$1048576,COLUMN(CC64),0)</f>
        <v>133806</v>
      </c>
      <c r="DC63" s="7">
        <f>VLOOKUP("*Пензенская*",[1]итого!$1:$1048576,COLUMN(CD64),0)</f>
        <v>134123</v>
      </c>
      <c r="DD63" s="7">
        <f>VLOOKUP("*Пензенская*",[1]итого!$1:$1048576,COLUMN(CE64),0)</f>
        <v>135671</v>
      </c>
      <c r="DE63" s="7">
        <f>VLOOKUP("*Пензенская*",[1]итого!$1:$1048576,COLUMN(CF64),0)</f>
        <v>137413</v>
      </c>
      <c r="DF63" s="7">
        <f>VLOOKUP("*Пензенская*",[1]итого!$1:$1048576,COLUMN(CG64),0)</f>
        <v>139497</v>
      </c>
    </row>
    <row r="64" spans="1:110" x14ac:dyDescent="0.25">
      <c r="A64" s="8" t="s">
        <v>60</v>
      </c>
      <c r="B64" s="7">
        <v>92027.785999999993</v>
      </c>
      <c r="C64" s="7">
        <v>92797.937999999995</v>
      </c>
      <c r="D64" s="7">
        <v>94067.585000000006</v>
      </c>
      <c r="E64" s="7">
        <v>94096.108999999997</v>
      </c>
      <c r="F64" s="7">
        <v>94929.258000000002</v>
      </c>
      <c r="G64" s="7">
        <v>96226.494999999995</v>
      </c>
      <c r="H64" s="7">
        <v>97630.956999999995</v>
      </c>
      <c r="I64" s="7">
        <v>99167.687999999995</v>
      </c>
      <c r="J64" s="7">
        <v>100158.591</v>
      </c>
      <c r="K64" s="7">
        <v>102553.71799999999</v>
      </c>
      <c r="L64" s="7">
        <v>104977.243</v>
      </c>
      <c r="M64" s="7">
        <v>105652.086</v>
      </c>
      <c r="N64" s="7">
        <v>107224.47900000001</v>
      </c>
      <c r="O64" s="7">
        <v>108823.08900000001</v>
      </c>
      <c r="P64" s="7">
        <v>111184.973</v>
      </c>
      <c r="Q64" s="7">
        <v>113232.291</v>
      </c>
      <c r="R64" s="7">
        <v>114315.704</v>
      </c>
      <c r="S64" s="7">
        <v>116298.393</v>
      </c>
      <c r="T64" s="7">
        <v>118705.007</v>
      </c>
      <c r="U64" s="7">
        <v>121197.572</v>
      </c>
      <c r="V64" s="7">
        <v>122203.624</v>
      </c>
      <c r="W64" s="7">
        <v>125060.614</v>
      </c>
      <c r="X64" s="7">
        <v>124851.91800000001</v>
      </c>
      <c r="Y64" s="7">
        <v>128115.78259695</v>
      </c>
      <c r="Z64" s="7">
        <v>130143.49956062999</v>
      </c>
      <c r="AA64" s="7">
        <f>VLOOKUP("*Самарская*",[1]итого!$1:$1048576,COLUMN(B65),0)</f>
        <v>128116</v>
      </c>
      <c r="AB64" s="7">
        <f>VLOOKUP("*Самарская*",[1]итого!$1:$1048576,COLUMN(C65),0)</f>
        <v>130143</v>
      </c>
      <c r="AC64" s="7">
        <f>VLOOKUP("*Самарская*",[1]итого!$1:$1048576,COLUMN(D65),0)</f>
        <v>132009</v>
      </c>
      <c r="AD64" s="7">
        <f>VLOOKUP("*Самарская*",[1]итого!$1:$1048576,COLUMN(E65),0)</f>
        <v>133853</v>
      </c>
      <c r="AE64" s="7">
        <f>VLOOKUP("*Самарская*",[1]итого!$1:$1048576,COLUMN(F65),0)</f>
        <v>134956</v>
      </c>
      <c r="AF64" s="7">
        <f>VLOOKUP("*Самарская*",[1]итого!$1:$1048576,COLUMN(G65),0)</f>
        <v>136106</v>
      </c>
      <c r="AG64" s="7">
        <f>VLOOKUP("*Самарская*",[1]итого!$1:$1048576,COLUMN(H65),0)</f>
        <v>134995</v>
      </c>
      <c r="AH64" s="7">
        <f>VLOOKUP("*Самарская*",[1]итого!$1:$1048576,COLUMN(I65),0)</f>
        <v>136612</v>
      </c>
      <c r="AI64" s="7">
        <f>VLOOKUP("*Самарская*",[1]итого!$1:$1048576,COLUMN(J65),0)</f>
        <v>138597</v>
      </c>
      <c r="AJ64" s="7">
        <f>VLOOKUP("*Самарская*",[1]итого!$1:$1048576,COLUMN(K65),0)</f>
        <v>138637</v>
      </c>
      <c r="AK64" s="7">
        <f>VLOOKUP("*Самарская*",[1]итого!$1:$1048576,COLUMN(L65),0)</f>
        <v>141022</v>
      </c>
      <c r="AL64" s="7">
        <f>VLOOKUP("*Самарская*",[1]итого!$1:$1048576,COLUMN(M65),0)</f>
        <v>142204</v>
      </c>
      <c r="AM64" s="7">
        <f>VLOOKUP("*Самарская*",[1]итого!$1:$1048576,COLUMN(N65),0)</f>
        <v>143126</v>
      </c>
      <c r="AN64" s="7">
        <f>VLOOKUP("*Самарская*",[1]итого!$1:$1048576,COLUMN(O65),0)</f>
        <v>144797</v>
      </c>
      <c r="AO64" s="7">
        <f>VLOOKUP("*Самарская*",[1]итого!$1:$1048576,COLUMN(P65),0)</f>
        <v>146750</v>
      </c>
      <c r="AP64" s="7">
        <f>VLOOKUP("*Самарская*",[1]итого!$1:$1048576,COLUMN(Q65),0)</f>
        <v>147778</v>
      </c>
      <c r="AQ64" s="7">
        <f>VLOOKUP("*Самарская*",[1]итого!$1:$1048576,COLUMN(R65),0)</f>
        <v>148910</v>
      </c>
      <c r="AR64" s="7">
        <f>VLOOKUP("*Самарская*",[1]итого!$1:$1048576,COLUMN(S65),0)</f>
        <v>150308</v>
      </c>
      <c r="AS64" s="7">
        <f>VLOOKUP("*Самарская*",[1]итого!$1:$1048576,COLUMN(T65),0)</f>
        <v>152767</v>
      </c>
      <c r="AT64" s="7">
        <f>VLOOKUP("*Самарская*",[1]итого!$1:$1048576,COLUMN(U65),0)</f>
        <v>156085</v>
      </c>
      <c r="AU64" s="7">
        <f>VLOOKUP("*Самарская*",[1]итого!$1:$1048576,COLUMN(V65),0)</f>
        <v>160364</v>
      </c>
      <c r="AV64" s="7">
        <f>VLOOKUP("*Самарская*",[1]итого!$1:$1048576,COLUMN(W65),0)</f>
        <v>164852</v>
      </c>
      <c r="AW64" s="7">
        <f>VLOOKUP("*Самарская*",[1]итого!$1:$1048576,COLUMN(X65),0)</f>
        <v>162580</v>
      </c>
      <c r="AX64" s="7">
        <f>VLOOKUP("*Самарская*",[1]итого!$1:$1048576,COLUMN(Y65),0)</f>
        <v>164653</v>
      </c>
      <c r="AY64" s="7">
        <f>VLOOKUP("*Самарская*",[1]итого!$1:$1048576,COLUMN(Z65),0)</f>
        <v>165627</v>
      </c>
      <c r="AZ64" s="7">
        <f>VLOOKUP("*Самарская*",[1]итого!$1:$1048576,COLUMN(AA65),0)</f>
        <v>168491</v>
      </c>
      <c r="BA64" s="7">
        <f>VLOOKUP("*Самарская*",[1]итого!$1:$1048576,COLUMN(AB65),0)</f>
        <v>171811</v>
      </c>
      <c r="BB64" s="7">
        <f>VLOOKUP("*Самарская*",[1]итого!$1:$1048576,COLUMN(AC65),0)</f>
        <v>176028</v>
      </c>
      <c r="BC64" s="7">
        <f>VLOOKUP("*Самарская*",[1]итого!$1:$1048576,COLUMN(AD65),0)</f>
        <v>179035</v>
      </c>
      <c r="BD64" s="7">
        <f>VLOOKUP("*Самарская*",[1]итого!$1:$1048576,COLUMN(AE65),0)</f>
        <v>183467</v>
      </c>
      <c r="BE64" s="7">
        <f>VLOOKUP("*Самарская*",[1]итого!$1:$1048576,COLUMN(AF65),0)</f>
        <v>186765</v>
      </c>
      <c r="BF64" s="7">
        <f>VLOOKUP("*Самарская*",[1]итого!$1:$1048576,COLUMN(AG65),0)</f>
        <v>190062</v>
      </c>
      <c r="BG64" s="7">
        <f>VLOOKUP("*Самарская*",[1]итого!$1:$1048576,COLUMN(AH65),0)</f>
        <v>193009</v>
      </c>
      <c r="BH64" s="7">
        <f>VLOOKUP("*Самарская*",[1]итого!$1:$1048576,COLUMN(AI65),0)</f>
        <v>196536</v>
      </c>
      <c r="BI64" s="7">
        <f>VLOOKUP("*Самарская*",[1]итого!$1:$1048576,COLUMN(AJ65),0)</f>
        <v>195005</v>
      </c>
      <c r="BJ64" s="7">
        <f>VLOOKUP("*Самарская*",[1]итого!$1:$1048576,COLUMN(AK65),0)</f>
        <v>198967</v>
      </c>
      <c r="BK64" s="7">
        <f>VLOOKUP("*Самарская*",[1]итого!$1:$1048576,COLUMN(AL65),0)</f>
        <v>200676</v>
      </c>
      <c r="BL64" s="7">
        <f>VLOOKUP("*Самарская*",[1]итого!$1:$1048576,COLUMN(AM65),0)</f>
        <v>204396</v>
      </c>
      <c r="BM64" s="7">
        <f>VLOOKUP("*Самарская*",[1]итого!$1:$1048576,COLUMN(AN65),0)</f>
        <v>207641</v>
      </c>
      <c r="BN64" s="7">
        <f>VLOOKUP("*Самарская*",[1]итого!$1:$1048576,COLUMN(AO65),0)</f>
        <v>206602</v>
      </c>
      <c r="BO64" s="7">
        <f>VLOOKUP("*Самарская*",[1]итого!$1:$1048576,COLUMN(AP65),0)</f>
        <v>205416</v>
      </c>
      <c r="BP64" s="7">
        <f>VLOOKUP("*Самарская*",[1]итого!$1:$1048576,COLUMN(AQ65),0)</f>
        <v>205809</v>
      </c>
      <c r="BQ64" s="7">
        <f>VLOOKUP("*Самарская*",[1]итого!$1:$1048576,COLUMN(AR65),0)</f>
        <v>207442</v>
      </c>
      <c r="BR64" s="7">
        <f>VLOOKUP("*Самарская*",[1]итого!$1:$1048576,COLUMN(AS65),0)</f>
        <v>207191</v>
      </c>
      <c r="BS64" s="7">
        <f>VLOOKUP("*Самарская*",[1]итого!$1:$1048576,COLUMN(AT65),0)</f>
        <v>210673</v>
      </c>
      <c r="BT64" s="7">
        <f>VLOOKUP("*Самарская*",[1]итого!$1:$1048576,COLUMN(AU65),0)</f>
        <v>214123</v>
      </c>
      <c r="BU64" s="7">
        <f>VLOOKUP("*Самарская*",[1]итого!$1:$1048576,COLUMN(AV65),0)</f>
        <v>216965</v>
      </c>
      <c r="BV64" s="7">
        <f>VLOOKUP("*Самарская*",[1]итого!$1:$1048576,COLUMN(AW65),0)</f>
        <v>219431</v>
      </c>
      <c r="BW64" s="7">
        <f>VLOOKUP("*Самарская*",[1]итого!$1:$1048576,COLUMN(AX65),0)</f>
        <v>220340</v>
      </c>
      <c r="BX64" s="7">
        <f>VLOOKUP("*Самарская*",[1]итого!$1:$1048576,COLUMN(AY65),0)</f>
        <v>223415</v>
      </c>
      <c r="BY64" s="7">
        <f>VLOOKUP("*Самарская*",[1]итого!$1:$1048576,COLUMN(AZ65),0)</f>
        <v>227492</v>
      </c>
      <c r="BZ64" s="7">
        <f>VLOOKUP("*Самарская*",[1]итого!$1:$1048576,COLUMN(BA65),0)</f>
        <v>232285</v>
      </c>
      <c r="CA64" s="7">
        <f>VLOOKUP("*Самарская*",[1]итого!$1:$1048576,COLUMN(BB65),0)</f>
        <v>237277</v>
      </c>
      <c r="CB64" s="7">
        <f>VLOOKUP("*Самарская*",[1]итого!$1:$1048576,COLUMN(BC65),0)</f>
        <v>243663</v>
      </c>
      <c r="CC64" s="7">
        <f>VLOOKUP("*Самарская*",[1]итого!$1:$1048576,COLUMN(BD65),0)</f>
        <v>245443</v>
      </c>
      <c r="CD64" s="7">
        <f>VLOOKUP("*Самарская*",[1]итого!$1:$1048576,COLUMN(BE65),0)</f>
        <v>255086</v>
      </c>
      <c r="CE64" s="7">
        <f>VLOOKUP("*Самарская*",[1]итого!$1:$1048576,COLUMN(BF65),0)</f>
        <v>266933</v>
      </c>
      <c r="CF64" s="7">
        <f>VLOOKUP("*Самарская*",[1]итого!$1:$1048576,COLUMN(BG65),0)</f>
        <v>275446</v>
      </c>
      <c r="CG64" s="7">
        <f>VLOOKUP("*Самарская*",[1]итого!$1:$1048576,COLUMN(BH65),0)</f>
        <v>280255</v>
      </c>
      <c r="CH64" s="7">
        <f>VLOOKUP("*Самарская*",[1]итого!$1:$1048576,COLUMN(BI65),0)</f>
        <v>282070</v>
      </c>
      <c r="CI64" s="7">
        <f>VLOOKUP("*Самарская*",[1]итого!$1:$1048576,COLUMN(BJ65),0)</f>
        <v>283314</v>
      </c>
      <c r="CJ64" s="7">
        <f>VLOOKUP("*Самарская*",[1]итого!$1:$1048576,COLUMN(BK65),0)</f>
        <v>284772</v>
      </c>
      <c r="CK64" s="7">
        <f>VLOOKUP("*Самарская*",[1]итого!$1:$1048576,COLUMN(BL65),0)</f>
        <v>288377</v>
      </c>
      <c r="CL64" s="7">
        <f>VLOOKUP("*Самарская*",[1]итого!$1:$1048576,COLUMN(BM65),0)</f>
        <v>289649</v>
      </c>
      <c r="CM64" s="7">
        <f>VLOOKUP("*Самарская*",[1]итого!$1:$1048576,COLUMN(BN65),0)</f>
        <v>292484</v>
      </c>
      <c r="CN64" s="7">
        <f>VLOOKUP("*Самарская*",[1]итого!$1:$1048576,COLUMN(BO65),0)</f>
        <v>300362</v>
      </c>
      <c r="CO64" s="7">
        <f>VLOOKUP("*Самарская*",[1]итого!$1:$1048576,COLUMN(BP65),0)</f>
        <v>298150</v>
      </c>
      <c r="CP64" s="7">
        <f>VLOOKUP("*Самарская*",[1]итого!$1:$1048576,COLUMN(BQ65),0)</f>
        <v>299517</v>
      </c>
      <c r="CQ64" s="7">
        <f>VLOOKUP("*Самарская*",[1]итого!$1:$1048576,COLUMN(BR65),0)</f>
        <v>297696</v>
      </c>
      <c r="CR64" s="7">
        <f>VLOOKUP("*Самарская*",[1]итого!$1:$1048576,COLUMN(BS65),0)</f>
        <v>295677</v>
      </c>
      <c r="CS64" s="7">
        <f>VLOOKUP("*Самарская*",[1]итого!$1:$1048576,COLUMN(BT65),0)</f>
        <v>293196</v>
      </c>
      <c r="CT64" s="7">
        <f>VLOOKUP("*Самарская*",[1]итого!$1:$1048576,COLUMN(BU65),0)</f>
        <v>293332</v>
      </c>
      <c r="CU64" s="7">
        <f>VLOOKUP("*Самарская*",[1]итого!$1:$1048576,COLUMN(BV65),0)</f>
        <v>289517</v>
      </c>
      <c r="CV64" s="7">
        <f>VLOOKUP("*Самарская*",[1]итого!$1:$1048576,COLUMN(BW65),0)</f>
        <v>288958</v>
      </c>
      <c r="CW64" s="7">
        <f>VLOOKUP("*Самарская*",[1]итого!$1:$1048576,COLUMN(BX65),0)</f>
        <v>289041</v>
      </c>
      <c r="CX64" s="7">
        <f>VLOOKUP("*Самарская*",[1]итого!$1:$1048576,COLUMN(BY65),0)</f>
        <v>289889</v>
      </c>
      <c r="CY64" s="7">
        <f>VLOOKUP("*Самарская*",[1]итого!$1:$1048576,COLUMN(BZ65),0)</f>
        <v>291126</v>
      </c>
      <c r="CZ64" s="7">
        <f>VLOOKUP("*Самарская*",[1]итого!$1:$1048576,COLUMN(CA65),0)</f>
        <v>290520</v>
      </c>
      <c r="DA64" s="7">
        <f>VLOOKUP("*Самарская*",[1]итого!$1:$1048576,COLUMN(CB65),0)</f>
        <v>287537</v>
      </c>
      <c r="DB64" s="7">
        <f>VLOOKUP("*Самарская*",[1]итого!$1:$1048576,COLUMN(CC65),0)</f>
        <v>290651</v>
      </c>
      <c r="DC64" s="7">
        <f>VLOOKUP("*Самарская*",[1]итого!$1:$1048576,COLUMN(CD65),0)</f>
        <v>293349</v>
      </c>
      <c r="DD64" s="7">
        <f>VLOOKUP("*Самарская*",[1]итого!$1:$1048576,COLUMN(CE65),0)</f>
        <v>297199</v>
      </c>
      <c r="DE64" s="7">
        <f>VLOOKUP("*Самарская*",[1]итого!$1:$1048576,COLUMN(CF65),0)</f>
        <v>300553</v>
      </c>
      <c r="DF64" s="7">
        <f>VLOOKUP("*Самарская*",[1]итого!$1:$1048576,COLUMN(CG65),0)</f>
        <v>305456</v>
      </c>
    </row>
    <row r="65" spans="1:110" x14ac:dyDescent="0.25">
      <c r="A65" s="8" t="s">
        <v>61</v>
      </c>
      <c r="B65" s="7">
        <v>54391.512999999999</v>
      </c>
      <c r="C65" s="7">
        <v>54907.620999999999</v>
      </c>
      <c r="D65" s="7">
        <v>55503.457000000002</v>
      </c>
      <c r="E65" s="7">
        <v>55942.228999999999</v>
      </c>
      <c r="F65" s="7">
        <v>56676.79</v>
      </c>
      <c r="G65" s="7">
        <v>57510.722000000002</v>
      </c>
      <c r="H65" s="7">
        <v>58541.750999999997</v>
      </c>
      <c r="I65" s="7">
        <v>59627.822</v>
      </c>
      <c r="J65" s="7">
        <v>60632.934000000001</v>
      </c>
      <c r="K65" s="7">
        <v>62211.406000000003</v>
      </c>
      <c r="L65" s="7">
        <v>63898.811999999998</v>
      </c>
      <c r="M65" s="7">
        <v>64401.73</v>
      </c>
      <c r="N65" s="7">
        <v>65392.237000000001</v>
      </c>
      <c r="O65" s="7">
        <v>66957.654999999999</v>
      </c>
      <c r="P65" s="7">
        <v>68459.357000000004</v>
      </c>
      <c r="Q65" s="7">
        <v>69799.402000000002</v>
      </c>
      <c r="R65" s="7">
        <v>71451.259000000005</v>
      </c>
      <c r="S65" s="7">
        <v>72904.891000000003</v>
      </c>
      <c r="T65" s="7">
        <v>74624.475000000006</v>
      </c>
      <c r="U65" s="7">
        <v>76037.600000000006</v>
      </c>
      <c r="V65" s="7">
        <v>77008.258000000002</v>
      </c>
      <c r="W65" s="7">
        <v>78956.184999999998</v>
      </c>
      <c r="X65" s="7">
        <v>80229.570000000007</v>
      </c>
      <c r="Y65" s="7">
        <v>81338.09883819001</v>
      </c>
      <c r="Z65" s="7">
        <v>82327.096637559996</v>
      </c>
      <c r="AA65" s="7">
        <f>VLOOKUP("*Саратовская*",[1]итого!$1:$1048576,COLUMN(B66),0)</f>
        <v>81338</v>
      </c>
      <c r="AB65" s="7">
        <f>VLOOKUP("*Саратовская*",[1]итого!$1:$1048576,COLUMN(C66),0)</f>
        <v>82327</v>
      </c>
      <c r="AC65" s="7">
        <f>VLOOKUP("*Саратовская*",[1]итого!$1:$1048576,COLUMN(D66),0)</f>
        <v>83530</v>
      </c>
      <c r="AD65" s="7">
        <f>VLOOKUP("*Саратовская*",[1]итого!$1:$1048576,COLUMN(E66),0)</f>
        <v>84858</v>
      </c>
      <c r="AE65" s="7">
        <f>VLOOKUP("*Саратовская*",[1]итого!$1:$1048576,COLUMN(F66),0)</f>
        <v>85960</v>
      </c>
      <c r="AF65" s="7">
        <f>VLOOKUP("*Саратовская*",[1]итого!$1:$1048576,COLUMN(G66),0)</f>
        <v>87005</v>
      </c>
      <c r="AG65" s="7">
        <f>VLOOKUP("*Саратовская*",[1]итого!$1:$1048576,COLUMN(H66),0)</f>
        <v>87566</v>
      </c>
      <c r="AH65" s="7">
        <f>VLOOKUP("*Саратовская*",[1]итого!$1:$1048576,COLUMN(I66),0)</f>
        <v>88579</v>
      </c>
      <c r="AI65" s="7">
        <f>VLOOKUP("*Саратовская*",[1]итого!$1:$1048576,COLUMN(J66),0)</f>
        <v>89689</v>
      </c>
      <c r="AJ65" s="7">
        <f>VLOOKUP("*Саратовская*",[1]итого!$1:$1048576,COLUMN(K66),0)</f>
        <v>90018</v>
      </c>
      <c r="AK65" s="7">
        <f>VLOOKUP("*Саратовская*",[1]итого!$1:$1048576,COLUMN(L66),0)</f>
        <v>91454</v>
      </c>
      <c r="AL65" s="7">
        <f>VLOOKUP("*Саратовская*",[1]итого!$1:$1048576,COLUMN(M66),0)</f>
        <v>92365</v>
      </c>
      <c r="AM65" s="7">
        <f>VLOOKUP("*Саратовская*",[1]итого!$1:$1048576,COLUMN(N66),0)</f>
        <v>92653</v>
      </c>
      <c r="AN65" s="7">
        <f>VLOOKUP("*Саратовская*",[1]итого!$1:$1048576,COLUMN(O66),0)</f>
        <v>93676</v>
      </c>
      <c r="AO65" s="7">
        <f>VLOOKUP("*Саратовская*",[1]итого!$1:$1048576,COLUMN(P66),0)</f>
        <v>95021</v>
      </c>
      <c r="AP65" s="7">
        <f>VLOOKUP("*Саратовская*",[1]итого!$1:$1048576,COLUMN(Q66),0)</f>
        <v>95572</v>
      </c>
      <c r="AQ65" s="7">
        <f>VLOOKUP("*Саратовская*",[1]итого!$1:$1048576,COLUMN(R66),0)</f>
        <v>96247</v>
      </c>
      <c r="AR65" s="7">
        <f>VLOOKUP("*Саратовская*",[1]итого!$1:$1048576,COLUMN(S66),0)</f>
        <v>97476</v>
      </c>
      <c r="AS65" s="7">
        <f>VLOOKUP("*Саратовская*",[1]итого!$1:$1048576,COLUMN(T66),0)</f>
        <v>99137</v>
      </c>
      <c r="AT65" s="7">
        <f>VLOOKUP("*Саратовская*",[1]итого!$1:$1048576,COLUMN(U66),0)</f>
        <v>101489</v>
      </c>
      <c r="AU65" s="7">
        <f>VLOOKUP("*Саратовская*",[1]итого!$1:$1048576,COLUMN(V66),0)</f>
        <v>104327</v>
      </c>
      <c r="AV65" s="7">
        <f>VLOOKUP("*Саратовская*",[1]итого!$1:$1048576,COLUMN(W66),0)</f>
        <v>107895</v>
      </c>
      <c r="AW65" s="7">
        <f>VLOOKUP("*Саратовская*",[1]итого!$1:$1048576,COLUMN(X66),0)</f>
        <v>108485</v>
      </c>
      <c r="AX65" s="7">
        <f>VLOOKUP("*Саратовская*",[1]итого!$1:$1048576,COLUMN(Y66),0)</f>
        <v>109693</v>
      </c>
      <c r="AY65" s="7">
        <f>VLOOKUP("*Саратовская*",[1]итого!$1:$1048576,COLUMN(Z66),0)</f>
        <v>110146</v>
      </c>
      <c r="AZ65" s="7">
        <f>VLOOKUP("*Саратовская*",[1]итого!$1:$1048576,COLUMN(AA66),0)</f>
        <v>111798</v>
      </c>
      <c r="BA65" s="7">
        <f>VLOOKUP("*Саратовская*",[1]итого!$1:$1048576,COLUMN(AB66),0)</f>
        <v>114184</v>
      </c>
      <c r="BB65" s="7">
        <f>VLOOKUP("*Саратовская*",[1]итого!$1:$1048576,COLUMN(AC66),0)</f>
        <v>117170</v>
      </c>
      <c r="BC65" s="7">
        <f>VLOOKUP("*Саратовская*",[1]итого!$1:$1048576,COLUMN(AD66),0)</f>
        <v>118903</v>
      </c>
      <c r="BD65" s="7">
        <f>VLOOKUP("*Саратовская*",[1]итого!$1:$1048576,COLUMN(AE66),0)</f>
        <v>121811</v>
      </c>
      <c r="BE65" s="7">
        <f>VLOOKUP("*Саратовская*",[1]итого!$1:$1048576,COLUMN(AF66),0)</f>
        <v>124252</v>
      </c>
      <c r="BF65" s="7">
        <f>VLOOKUP("*Саратовская*",[1]итого!$1:$1048576,COLUMN(AG66),0)</f>
        <v>126638</v>
      </c>
      <c r="BG65" s="7">
        <f>VLOOKUP("*Саратовская*",[1]итого!$1:$1048576,COLUMN(AH66),0)</f>
        <v>129318</v>
      </c>
      <c r="BH65" s="7">
        <f>VLOOKUP("*Саратовская*",[1]итого!$1:$1048576,COLUMN(AI66),0)</f>
        <v>131680</v>
      </c>
      <c r="BI65" s="7">
        <f>VLOOKUP("*Саратовская*",[1]итого!$1:$1048576,COLUMN(AJ66),0)</f>
        <v>130534</v>
      </c>
      <c r="BJ65" s="7">
        <f>VLOOKUP("*Саратовская*",[1]итого!$1:$1048576,COLUMN(AK66),0)</f>
        <v>133550</v>
      </c>
      <c r="BK65" s="7">
        <f>VLOOKUP("*Саратовская*",[1]итого!$1:$1048576,COLUMN(AL66),0)</f>
        <v>134914</v>
      </c>
      <c r="BL65" s="7">
        <f>VLOOKUP("*Саратовская*",[1]итого!$1:$1048576,COLUMN(AM66),0)</f>
        <v>137270</v>
      </c>
      <c r="BM65" s="7">
        <f>VLOOKUP("*Саратовская*",[1]итого!$1:$1048576,COLUMN(AN66),0)</f>
        <v>139456</v>
      </c>
      <c r="BN65" s="7">
        <f>VLOOKUP("*Саратовская*",[1]итого!$1:$1048576,COLUMN(AO66),0)</f>
        <v>138591</v>
      </c>
      <c r="BO65" s="7">
        <f>VLOOKUP("*Саратовская*",[1]итого!$1:$1048576,COLUMN(AP66),0)</f>
        <v>137926</v>
      </c>
      <c r="BP65" s="7">
        <f>VLOOKUP("*Саратовская*",[1]итого!$1:$1048576,COLUMN(AQ66),0)</f>
        <v>138238</v>
      </c>
      <c r="BQ65" s="7">
        <f>VLOOKUP("*Саратовская*",[1]итого!$1:$1048576,COLUMN(AR66),0)</f>
        <v>139916</v>
      </c>
      <c r="BR65" s="7">
        <f>VLOOKUP("*Саратовская*",[1]итого!$1:$1048576,COLUMN(AS66),0)</f>
        <v>139596</v>
      </c>
      <c r="BS65" s="7">
        <f>VLOOKUP("*Саратовская*",[1]итого!$1:$1048576,COLUMN(AT66),0)</f>
        <v>142688</v>
      </c>
      <c r="BT65" s="7">
        <f>VLOOKUP("*Саратовская*",[1]итого!$1:$1048576,COLUMN(AU66),0)</f>
        <v>145379</v>
      </c>
      <c r="BU65" s="7">
        <f>VLOOKUP("*Саратовская*",[1]итого!$1:$1048576,COLUMN(AV66),0)</f>
        <v>147808</v>
      </c>
      <c r="BV65" s="7">
        <f>VLOOKUP("*Саратовская*",[1]итого!$1:$1048576,COLUMN(AW66),0)</f>
        <v>150344</v>
      </c>
      <c r="BW65" s="7">
        <f>VLOOKUP("*Саратовская*",[1]итого!$1:$1048576,COLUMN(AX66),0)</f>
        <v>151072</v>
      </c>
      <c r="BX65" s="7">
        <f>VLOOKUP("*Саратовская*",[1]итого!$1:$1048576,COLUMN(AY66),0)</f>
        <v>153385</v>
      </c>
      <c r="BY65" s="7">
        <f>VLOOKUP("*Саратовская*",[1]итого!$1:$1048576,COLUMN(AZ66),0)</f>
        <v>156124</v>
      </c>
      <c r="BZ65" s="7">
        <f>VLOOKUP("*Саратовская*",[1]итого!$1:$1048576,COLUMN(BA66),0)</f>
        <v>159446</v>
      </c>
      <c r="CA65" s="7">
        <f>VLOOKUP("*Саратовская*",[1]итого!$1:$1048576,COLUMN(BB66),0)</f>
        <v>162938</v>
      </c>
      <c r="CB65" s="7">
        <f>VLOOKUP("*Саратовская*",[1]итого!$1:$1048576,COLUMN(BC66),0)</f>
        <v>167415</v>
      </c>
      <c r="CC65" s="7">
        <f>VLOOKUP("*Саратовская*",[1]итого!$1:$1048576,COLUMN(BD66),0)</f>
        <v>167702</v>
      </c>
      <c r="CD65" s="7">
        <f>VLOOKUP("*Саратовская*",[1]итого!$1:$1048576,COLUMN(BE66),0)</f>
        <v>174020</v>
      </c>
      <c r="CE65" s="7">
        <f>VLOOKUP("*Саратовская*",[1]итого!$1:$1048576,COLUMN(BF66),0)</f>
        <v>180424</v>
      </c>
      <c r="CF65" s="7">
        <f>VLOOKUP("*Саратовская*",[1]итого!$1:$1048576,COLUMN(BG66),0)</f>
        <v>185796</v>
      </c>
      <c r="CG65" s="7">
        <f>VLOOKUP("*Саратовская*",[1]итого!$1:$1048576,COLUMN(BH66),0)</f>
        <v>188988</v>
      </c>
      <c r="CH65" s="7">
        <f>VLOOKUP("*Саратовская*",[1]итого!$1:$1048576,COLUMN(BI66),0)</f>
        <v>188842</v>
      </c>
      <c r="CI65" s="7">
        <f>VLOOKUP("*Саратовская*",[1]итого!$1:$1048576,COLUMN(BJ66),0)</f>
        <v>189731</v>
      </c>
      <c r="CJ65" s="7">
        <f>VLOOKUP("*Саратовская*",[1]итого!$1:$1048576,COLUMN(BK66),0)</f>
        <v>189898</v>
      </c>
      <c r="CK65" s="7">
        <f>VLOOKUP("*Саратовская*",[1]итого!$1:$1048576,COLUMN(BL66),0)</f>
        <v>191681</v>
      </c>
      <c r="CL65" s="7">
        <f>VLOOKUP("*Саратовская*",[1]итого!$1:$1048576,COLUMN(BM66),0)</f>
        <v>192897</v>
      </c>
      <c r="CM65" s="7">
        <f>VLOOKUP("*Саратовская*",[1]итого!$1:$1048576,COLUMN(BN66),0)</f>
        <v>194091</v>
      </c>
      <c r="CN65" s="7">
        <f>VLOOKUP("*Саратовская*",[1]итого!$1:$1048576,COLUMN(BO66),0)</f>
        <v>198631</v>
      </c>
      <c r="CO65" s="7">
        <f>VLOOKUP("*Саратовская*",[1]итого!$1:$1048576,COLUMN(BP66),0)</f>
        <v>196806</v>
      </c>
      <c r="CP65" s="7">
        <f>VLOOKUP("*Саратовская*",[1]итого!$1:$1048576,COLUMN(BQ66),0)</f>
        <v>197661</v>
      </c>
      <c r="CQ65" s="7">
        <f>VLOOKUP("*Саратовская*",[1]итого!$1:$1048576,COLUMN(BR66),0)</f>
        <v>197124</v>
      </c>
      <c r="CR65" s="7">
        <f>VLOOKUP("*Саратовская*",[1]итого!$1:$1048576,COLUMN(BS66),0)</f>
        <v>197766</v>
      </c>
      <c r="CS65" s="7">
        <f>VLOOKUP("*Саратовская*",[1]итого!$1:$1048576,COLUMN(BT66),0)</f>
        <v>193467</v>
      </c>
      <c r="CT65" s="7">
        <f>VLOOKUP("*Саратовская*",[1]итого!$1:$1048576,COLUMN(BU66),0)</f>
        <v>193591</v>
      </c>
      <c r="CU65" s="7">
        <f>VLOOKUP("*Саратовская*",[1]итого!$1:$1048576,COLUMN(BV66),0)</f>
        <v>185087</v>
      </c>
      <c r="CV65" s="7">
        <f>VLOOKUP("*Саратовская*",[1]итого!$1:$1048576,COLUMN(BW66),0)</f>
        <v>185280</v>
      </c>
      <c r="CW65" s="7">
        <f>VLOOKUP("*Саратовская*",[1]итого!$1:$1048576,COLUMN(BX66),0)</f>
        <v>185231</v>
      </c>
      <c r="CX65" s="7">
        <f>VLOOKUP("*Саратовская*",[1]итого!$1:$1048576,COLUMN(BY66),0)</f>
        <v>185572</v>
      </c>
      <c r="CY65" s="7">
        <f>VLOOKUP("*Саратовская*",[1]итого!$1:$1048576,COLUMN(BZ66),0)</f>
        <v>186362</v>
      </c>
      <c r="CZ65" s="7">
        <f>VLOOKUP("*Саратовская*",[1]итого!$1:$1048576,COLUMN(CA66),0)</f>
        <v>185671</v>
      </c>
      <c r="DA65" s="7">
        <f>VLOOKUP("*Саратовская*",[1]итого!$1:$1048576,COLUMN(CB66),0)</f>
        <v>182683</v>
      </c>
      <c r="DB65" s="7">
        <f>VLOOKUP("*Саратовская*",[1]итого!$1:$1048576,COLUMN(CC66),0)</f>
        <v>184406</v>
      </c>
      <c r="DC65" s="7">
        <f>VLOOKUP("*Саратовская*",[1]итого!$1:$1048576,COLUMN(CD66),0)</f>
        <v>186053</v>
      </c>
      <c r="DD65" s="7">
        <f>VLOOKUP("*Саратовская*",[1]итого!$1:$1048576,COLUMN(CE66),0)</f>
        <v>188060</v>
      </c>
      <c r="DE65" s="7">
        <f>VLOOKUP("*Саратовская*",[1]итого!$1:$1048576,COLUMN(CF66),0)</f>
        <v>189900</v>
      </c>
      <c r="DF65" s="7">
        <f>VLOOKUP("*Саратовская*",[1]итого!$1:$1048576,COLUMN(CG66),0)</f>
        <v>193240</v>
      </c>
    </row>
    <row r="66" spans="1:110" x14ac:dyDescent="0.25">
      <c r="A66" s="8" t="s">
        <v>62</v>
      </c>
      <c r="B66" s="7">
        <v>38760.572999999997</v>
      </c>
      <c r="C66" s="7">
        <v>39056.616000000002</v>
      </c>
      <c r="D66" s="7">
        <v>39510.195</v>
      </c>
      <c r="E66" s="7">
        <v>39837.686000000002</v>
      </c>
      <c r="F66" s="7">
        <v>40221.495999999999</v>
      </c>
      <c r="G66" s="7">
        <v>40619.955000000002</v>
      </c>
      <c r="H66" s="7">
        <v>41209.341</v>
      </c>
      <c r="I66" s="7">
        <v>41834.534</v>
      </c>
      <c r="J66" s="7">
        <v>42365.231</v>
      </c>
      <c r="K66" s="7">
        <v>43225.245000000003</v>
      </c>
      <c r="L66" s="7">
        <v>44168.963000000003</v>
      </c>
      <c r="M66" s="7">
        <v>44319.061999999998</v>
      </c>
      <c r="N66" s="7">
        <v>44819.961000000003</v>
      </c>
      <c r="O66" s="7">
        <v>45534.194000000003</v>
      </c>
      <c r="P66" s="7">
        <v>46294.006999999998</v>
      </c>
      <c r="Q66" s="7">
        <v>46893.05</v>
      </c>
      <c r="R66" s="7">
        <v>47444.853999999999</v>
      </c>
      <c r="S66" s="7">
        <v>48273.478000000003</v>
      </c>
      <c r="T66" s="7">
        <v>48975.824000000001</v>
      </c>
      <c r="U66" s="7">
        <v>49882.544000000002</v>
      </c>
      <c r="V66" s="7">
        <v>50289.025000000001</v>
      </c>
      <c r="W66" s="7">
        <v>51281.027999999998</v>
      </c>
      <c r="X66" s="7">
        <v>51768.125999999997</v>
      </c>
      <c r="Y66" s="7">
        <v>52420.74825954</v>
      </c>
      <c r="Z66" s="7">
        <v>52959.917324770002</v>
      </c>
      <c r="AA66" s="7">
        <f>VLOOKUP("*Ульяновская*",[1]итого!$1:$1048576,COLUMN(B67),0)</f>
        <v>52421</v>
      </c>
      <c r="AB66" s="7">
        <f>VLOOKUP("*Ульяновская*",[1]итого!$1:$1048576,COLUMN(C67),0)</f>
        <v>52960</v>
      </c>
      <c r="AC66" s="7">
        <f>VLOOKUP("*Ульяновская*",[1]итого!$1:$1048576,COLUMN(D67),0)</f>
        <v>53502</v>
      </c>
      <c r="AD66" s="7">
        <f>VLOOKUP("*Ульяновская*",[1]итого!$1:$1048576,COLUMN(E67),0)</f>
        <v>54123</v>
      </c>
      <c r="AE66" s="7">
        <f>VLOOKUP("*Ульяновская*",[1]итого!$1:$1048576,COLUMN(F67),0)</f>
        <v>54440</v>
      </c>
      <c r="AF66" s="7">
        <f>VLOOKUP("*Ульяновская*",[1]итого!$1:$1048576,COLUMN(G67),0)</f>
        <v>54655</v>
      </c>
      <c r="AG66" s="7">
        <f>VLOOKUP("*Ульяновская*",[1]итого!$1:$1048576,COLUMN(H67),0)</f>
        <v>54280</v>
      </c>
      <c r="AH66" s="7">
        <f>VLOOKUP("*Ульяновская*",[1]итого!$1:$1048576,COLUMN(I67),0)</f>
        <v>54547</v>
      </c>
      <c r="AI66" s="7">
        <f>VLOOKUP("*Ульяновская*",[1]итого!$1:$1048576,COLUMN(J67),0)</f>
        <v>55083</v>
      </c>
      <c r="AJ66" s="7">
        <f>VLOOKUP("*Ульяновская*",[1]итого!$1:$1048576,COLUMN(K67),0)</f>
        <v>55546</v>
      </c>
      <c r="AK66" s="7">
        <f>VLOOKUP("*Ульяновская*",[1]итого!$1:$1048576,COLUMN(L67),0)</f>
        <v>55923</v>
      </c>
      <c r="AL66" s="7">
        <f>VLOOKUP("*Ульяновская*",[1]итого!$1:$1048576,COLUMN(M67),0)</f>
        <v>56299</v>
      </c>
      <c r="AM66" s="7">
        <f>VLOOKUP("*Ульяновская*",[1]итого!$1:$1048576,COLUMN(N67),0)</f>
        <v>56397</v>
      </c>
      <c r="AN66" s="7">
        <f>VLOOKUP("*Ульяновская*",[1]итого!$1:$1048576,COLUMN(O67),0)</f>
        <v>56593</v>
      </c>
      <c r="AO66" s="7">
        <f>VLOOKUP("*Ульяновская*",[1]итого!$1:$1048576,COLUMN(P67),0)</f>
        <v>57158</v>
      </c>
      <c r="AP66" s="7">
        <f>VLOOKUP("*Ульяновская*",[1]итого!$1:$1048576,COLUMN(Q67),0)</f>
        <v>57583</v>
      </c>
      <c r="AQ66" s="7">
        <f>VLOOKUP("*Ульяновская*",[1]итого!$1:$1048576,COLUMN(R67),0)</f>
        <v>57812</v>
      </c>
      <c r="AR66" s="7">
        <f>VLOOKUP("*Ульяновская*",[1]итого!$1:$1048576,COLUMN(S67),0)</f>
        <v>58463</v>
      </c>
      <c r="AS66" s="7">
        <f>VLOOKUP("*Ульяновская*",[1]итого!$1:$1048576,COLUMN(T67),0)</f>
        <v>59398</v>
      </c>
      <c r="AT66" s="7">
        <f>VLOOKUP("*Ульяновская*",[1]итого!$1:$1048576,COLUMN(U67),0)</f>
        <v>60270</v>
      </c>
      <c r="AU66" s="7">
        <f>VLOOKUP("*Ульяновская*",[1]итого!$1:$1048576,COLUMN(V67),0)</f>
        <v>61772</v>
      </c>
      <c r="AV66" s="7">
        <f>VLOOKUP("*Ульяновская*",[1]итого!$1:$1048576,COLUMN(W67),0)</f>
        <v>63305</v>
      </c>
      <c r="AW66" s="7">
        <f>VLOOKUP("*Ульяновская*",[1]итого!$1:$1048576,COLUMN(X67),0)</f>
        <v>63049</v>
      </c>
      <c r="AX66" s="7">
        <f>VLOOKUP("*Ульяновская*",[1]итого!$1:$1048576,COLUMN(Y67),0)</f>
        <v>63903</v>
      </c>
      <c r="AY66" s="7">
        <f>VLOOKUP("*Ульяновская*",[1]итого!$1:$1048576,COLUMN(Z67),0)</f>
        <v>64165</v>
      </c>
      <c r="AZ66" s="7">
        <f>VLOOKUP("*Ульяновская*",[1]итого!$1:$1048576,COLUMN(AA67),0)</f>
        <v>65208</v>
      </c>
      <c r="BA66" s="7">
        <f>VLOOKUP("*Ульяновская*",[1]итого!$1:$1048576,COLUMN(AB67),0)</f>
        <v>66416</v>
      </c>
      <c r="BB66" s="7">
        <f>VLOOKUP("*Ульяновская*",[1]итого!$1:$1048576,COLUMN(AC67),0)</f>
        <v>67598</v>
      </c>
      <c r="BC66" s="7">
        <f>VLOOKUP("*Ульяновская*",[1]итого!$1:$1048576,COLUMN(AD67),0)</f>
        <v>68676</v>
      </c>
      <c r="BD66" s="7">
        <f>VLOOKUP("*Ульяновская*",[1]итого!$1:$1048576,COLUMN(AE67),0)</f>
        <v>70330</v>
      </c>
      <c r="BE66" s="7">
        <f>VLOOKUP("*Ульяновская*",[1]итого!$1:$1048576,COLUMN(AF67),0)</f>
        <v>71320</v>
      </c>
      <c r="BF66" s="7">
        <f>VLOOKUP("*Ульяновская*",[1]итого!$1:$1048576,COLUMN(AG67),0)</f>
        <v>72414</v>
      </c>
      <c r="BG66" s="7">
        <f>VLOOKUP("*Ульяновская*",[1]итого!$1:$1048576,COLUMN(AH67),0)</f>
        <v>73821</v>
      </c>
      <c r="BH66" s="7">
        <f>VLOOKUP("*Ульяновская*",[1]итого!$1:$1048576,COLUMN(AI67),0)</f>
        <v>75246</v>
      </c>
      <c r="BI66" s="7">
        <f>VLOOKUP("*Ульяновская*",[1]итого!$1:$1048576,COLUMN(AJ67),0)</f>
        <v>75368</v>
      </c>
      <c r="BJ66" s="7">
        <f>VLOOKUP("*Ульяновская*",[1]итого!$1:$1048576,COLUMN(AK67),0)</f>
        <v>77351</v>
      </c>
      <c r="BK66" s="7">
        <f>VLOOKUP("*Ульяновская*",[1]итого!$1:$1048576,COLUMN(AL67),0)</f>
        <v>78012</v>
      </c>
      <c r="BL66" s="7">
        <f>VLOOKUP("*Ульяновская*",[1]итого!$1:$1048576,COLUMN(AM67),0)</f>
        <v>79307</v>
      </c>
      <c r="BM66" s="7">
        <f>VLOOKUP("*Ульяновская*",[1]итого!$1:$1048576,COLUMN(AN67),0)</f>
        <v>81010</v>
      </c>
      <c r="BN66" s="7">
        <f>VLOOKUP("*Ульяновская*",[1]итого!$1:$1048576,COLUMN(AO67),0)</f>
        <v>80607</v>
      </c>
      <c r="BO66" s="7">
        <f>VLOOKUP("*Ульяновская*",[1]итого!$1:$1048576,COLUMN(AP67),0)</f>
        <v>80291</v>
      </c>
      <c r="BP66" s="7">
        <f>VLOOKUP("*Ульяновская*",[1]итого!$1:$1048576,COLUMN(AQ67),0)</f>
        <v>80313</v>
      </c>
      <c r="BQ66" s="7">
        <f>VLOOKUP("*Ульяновская*",[1]итого!$1:$1048576,COLUMN(AR67),0)</f>
        <v>81239</v>
      </c>
      <c r="BR66" s="7">
        <f>VLOOKUP("*Ульяновская*",[1]итого!$1:$1048576,COLUMN(AS67),0)</f>
        <v>81254</v>
      </c>
      <c r="BS66" s="7">
        <f>VLOOKUP("*Ульяновская*",[1]итого!$1:$1048576,COLUMN(AT67),0)</f>
        <v>82917</v>
      </c>
      <c r="BT66" s="7">
        <f>VLOOKUP("*Ульяновская*",[1]итого!$1:$1048576,COLUMN(AU67),0)</f>
        <v>84271</v>
      </c>
      <c r="BU66" s="7">
        <f>VLOOKUP("*Ульяновская*",[1]итого!$1:$1048576,COLUMN(AV67),0)</f>
        <v>85407</v>
      </c>
      <c r="BV66" s="7">
        <f>VLOOKUP("*Ульяновская*",[1]итого!$1:$1048576,COLUMN(AW67),0)</f>
        <v>87725</v>
      </c>
      <c r="BW66" s="7">
        <f>VLOOKUP("*Ульяновская*",[1]итого!$1:$1048576,COLUMN(AX67),0)</f>
        <v>87979</v>
      </c>
      <c r="BX66" s="7">
        <f>VLOOKUP("*Ульяновская*",[1]итого!$1:$1048576,COLUMN(AY67),0)</f>
        <v>88981</v>
      </c>
      <c r="BY66" s="7">
        <f>VLOOKUP("*Ульяновская*",[1]итого!$1:$1048576,COLUMN(AZ67),0)</f>
        <v>90546</v>
      </c>
      <c r="BZ66" s="7">
        <f>VLOOKUP("*Ульяновская*",[1]итого!$1:$1048576,COLUMN(BA67),0)</f>
        <v>92667</v>
      </c>
      <c r="CA66" s="7">
        <f>VLOOKUP("*Ульяновская*",[1]итого!$1:$1048576,COLUMN(BB67),0)</f>
        <v>94591</v>
      </c>
      <c r="CB66" s="7">
        <f>VLOOKUP("*Ульяновская*",[1]итого!$1:$1048576,COLUMN(BC67),0)</f>
        <v>96838</v>
      </c>
      <c r="CC66" s="7">
        <f>VLOOKUP("*Ульяновская*",[1]итого!$1:$1048576,COLUMN(BD67),0)</f>
        <v>97522</v>
      </c>
      <c r="CD66" s="7">
        <f>VLOOKUP("*Ульяновская*",[1]итого!$1:$1048576,COLUMN(BE67),0)</f>
        <v>100926</v>
      </c>
      <c r="CE66" s="7">
        <f>VLOOKUP("*Ульяновская*",[1]итого!$1:$1048576,COLUMN(BF67),0)</f>
        <v>105253</v>
      </c>
      <c r="CF66" s="7">
        <f>VLOOKUP("*Ульяновская*",[1]итого!$1:$1048576,COLUMN(BG67),0)</f>
        <v>108575</v>
      </c>
      <c r="CG66" s="7">
        <f>VLOOKUP("*Ульяновская*",[1]итого!$1:$1048576,COLUMN(BH67),0)</f>
        <v>110947</v>
      </c>
      <c r="CH66" s="7">
        <f>VLOOKUP("*Ульяновская*",[1]итого!$1:$1048576,COLUMN(BI67),0)</f>
        <v>112333</v>
      </c>
      <c r="CI66" s="7">
        <f>VLOOKUP("*Ульяновская*",[1]итого!$1:$1048576,COLUMN(BJ67),0)</f>
        <v>112931</v>
      </c>
      <c r="CJ66" s="7">
        <f>VLOOKUP("*Ульяновская*",[1]итого!$1:$1048576,COLUMN(BK67),0)</f>
        <v>112755</v>
      </c>
      <c r="CK66" s="7">
        <f>VLOOKUP("*Ульяновская*",[1]итого!$1:$1048576,COLUMN(BL67),0)</f>
        <v>113833</v>
      </c>
      <c r="CL66" s="7">
        <f>VLOOKUP("*Ульяновская*",[1]итого!$1:$1048576,COLUMN(BM67),0)</f>
        <v>114700</v>
      </c>
      <c r="CM66" s="7">
        <f>VLOOKUP("*Ульяновская*",[1]итого!$1:$1048576,COLUMN(BN67),0)</f>
        <v>116183</v>
      </c>
      <c r="CN66" s="7">
        <f>VLOOKUP("*Ульяновская*",[1]итого!$1:$1048576,COLUMN(BO67),0)</f>
        <v>120146</v>
      </c>
      <c r="CO66" s="7">
        <f>VLOOKUP("*Ульяновская*",[1]итого!$1:$1048576,COLUMN(BP67),0)</f>
        <v>119305</v>
      </c>
      <c r="CP66" s="7">
        <f>VLOOKUP("*Ульяновская*",[1]итого!$1:$1048576,COLUMN(BQ67),0)</f>
        <v>119864</v>
      </c>
      <c r="CQ66" s="7">
        <f>VLOOKUP("*Ульяновская*",[1]итого!$1:$1048576,COLUMN(BR67),0)</f>
        <v>120142</v>
      </c>
      <c r="CR66" s="7">
        <f>VLOOKUP("*Ульяновская*",[1]итого!$1:$1048576,COLUMN(BS67),0)</f>
        <v>121191</v>
      </c>
      <c r="CS66" s="7">
        <f>VLOOKUP("*Ульяновская*",[1]итого!$1:$1048576,COLUMN(BT67),0)</f>
        <v>119310</v>
      </c>
      <c r="CT66" s="7">
        <f>VLOOKUP("*Ульяновская*",[1]итого!$1:$1048576,COLUMN(BU67),0)</f>
        <v>119474</v>
      </c>
      <c r="CU66" s="7">
        <f>VLOOKUP("*Ульяновская*",[1]итого!$1:$1048576,COLUMN(BV67),0)</f>
        <v>115304</v>
      </c>
      <c r="CV66" s="7">
        <f>VLOOKUP("*Ульяновская*",[1]итого!$1:$1048576,COLUMN(BW67),0)</f>
        <v>115433</v>
      </c>
      <c r="CW66" s="7">
        <f>VLOOKUP("*Ульяновская*",[1]итого!$1:$1048576,COLUMN(BX67),0)</f>
        <v>115717</v>
      </c>
      <c r="CX66" s="7">
        <f>VLOOKUP("*Ульяновская*",[1]итого!$1:$1048576,COLUMN(BY67),0)</f>
        <v>116076</v>
      </c>
      <c r="CY66" s="7">
        <f>VLOOKUP("*Ульяновская*",[1]итого!$1:$1048576,COLUMN(BZ67),0)</f>
        <v>116408</v>
      </c>
      <c r="CZ66" s="7">
        <f>VLOOKUP("*Ульяновская*",[1]итого!$1:$1048576,COLUMN(CA67),0)</f>
        <v>116079</v>
      </c>
      <c r="DA66" s="7">
        <f>VLOOKUP("*Ульяновская*",[1]итого!$1:$1048576,COLUMN(CB67),0)</f>
        <v>115325</v>
      </c>
      <c r="DB66" s="7">
        <f>VLOOKUP("*Ульяновская*",[1]итого!$1:$1048576,COLUMN(CC67),0)</f>
        <v>116794</v>
      </c>
      <c r="DC66" s="7">
        <f>VLOOKUP("*Ульяновская*",[1]итого!$1:$1048576,COLUMN(CD67),0)</f>
        <v>117923</v>
      </c>
      <c r="DD66" s="7">
        <f>VLOOKUP("*Ульяновская*",[1]итого!$1:$1048576,COLUMN(CE67),0)</f>
        <v>119784</v>
      </c>
      <c r="DE66" s="7">
        <f>VLOOKUP("*Ульяновская*",[1]итого!$1:$1048576,COLUMN(CF67),0)</f>
        <v>121411</v>
      </c>
      <c r="DF66" s="7">
        <f>VLOOKUP("*Ульяновская*",[1]итого!$1:$1048576,COLUMN(CG67),0)</f>
        <v>123184</v>
      </c>
    </row>
    <row r="67" spans="1:110" ht="31.5" x14ac:dyDescent="0.25">
      <c r="A67" s="6" t="s">
        <v>63</v>
      </c>
      <c r="B67" s="7">
        <v>569053.43999999994</v>
      </c>
      <c r="C67" s="7">
        <v>573713.28</v>
      </c>
      <c r="D67" s="7">
        <v>580265.299</v>
      </c>
      <c r="E67" s="7">
        <v>579294.74699999997</v>
      </c>
      <c r="F67" s="7">
        <v>586050.57200000004</v>
      </c>
      <c r="G67" s="7">
        <v>592659.98800000001</v>
      </c>
      <c r="H67" s="7">
        <v>601162.98300000001</v>
      </c>
      <c r="I67" s="7">
        <v>609815.80799999996</v>
      </c>
      <c r="J67" s="7">
        <v>612945.42599999998</v>
      </c>
      <c r="K67" s="7">
        <v>624036.71400000004</v>
      </c>
      <c r="L67" s="7">
        <v>638499.38300000003</v>
      </c>
      <c r="M67" s="7">
        <v>641611.63100000005</v>
      </c>
      <c r="N67" s="7">
        <v>649651.23699999996</v>
      </c>
      <c r="O67" s="7">
        <v>661507.26100000006</v>
      </c>
      <c r="P67" s="7">
        <v>674150.80799999996</v>
      </c>
      <c r="Q67" s="7">
        <v>684605.61300000001</v>
      </c>
      <c r="R67" s="7">
        <v>696603.08200000005</v>
      </c>
      <c r="S67" s="7">
        <v>705914.64599999995</v>
      </c>
      <c r="T67" s="7">
        <v>716688.80200000003</v>
      </c>
      <c r="U67" s="7">
        <v>728258.33700000006</v>
      </c>
      <c r="V67" s="7">
        <v>733965.43700000003</v>
      </c>
      <c r="W67" s="7">
        <v>748226.28399999999</v>
      </c>
      <c r="X67" s="7">
        <v>752260.30200000003</v>
      </c>
      <c r="Y67" s="7">
        <v>772952.86820963002</v>
      </c>
      <c r="Z67" s="7">
        <v>782682.01588276995</v>
      </c>
      <c r="AA67" s="7">
        <f>VLOOKUP("*Уральский*",[1]итого!$1:$1048576,COLUMN(B68),0)</f>
        <v>772953</v>
      </c>
      <c r="AB67" s="7">
        <f>VLOOKUP("*Уральский*",[1]итого!$1:$1048576,COLUMN(C68),0)</f>
        <v>782682</v>
      </c>
      <c r="AC67" s="7">
        <f>VLOOKUP("*Уральский*",[1]итого!$1:$1048576,COLUMN(D68),0)</f>
        <v>792045</v>
      </c>
      <c r="AD67" s="7">
        <f>VLOOKUP("*Уральский*",[1]итого!$1:$1048576,COLUMN(E68),0)</f>
        <v>800922</v>
      </c>
      <c r="AE67" s="7">
        <f>VLOOKUP("*Уральский*",[1]итого!$1:$1048576,COLUMN(F68),0)</f>
        <v>805764</v>
      </c>
      <c r="AF67" s="7">
        <f>VLOOKUP("*Уральский*",[1]итого!$1:$1048576,COLUMN(G68),0)</f>
        <v>811743</v>
      </c>
      <c r="AG67" s="7">
        <f>VLOOKUP("*Уральский*",[1]итого!$1:$1048576,COLUMN(H68),0)</f>
        <v>811243</v>
      </c>
      <c r="AH67" s="7">
        <f>VLOOKUP("*Уральский*",[1]итого!$1:$1048576,COLUMN(I68),0)</f>
        <v>819989</v>
      </c>
      <c r="AI67" s="7">
        <f>VLOOKUP("*Уральский*",[1]итого!$1:$1048576,COLUMN(J68),0)</f>
        <v>829709</v>
      </c>
      <c r="AJ67" s="7">
        <f>VLOOKUP("*Уральский*",[1]итого!$1:$1048576,COLUMN(K68),0)</f>
        <v>825468</v>
      </c>
      <c r="AK67" s="7">
        <f>VLOOKUP("*Уральский*",[1]итого!$1:$1048576,COLUMN(L68),0)</f>
        <v>838447</v>
      </c>
      <c r="AL67" s="7">
        <f>VLOOKUP("*Уральский*",[1]итого!$1:$1048576,COLUMN(M68),0)</f>
        <v>845812</v>
      </c>
      <c r="AM67" s="7">
        <f>VLOOKUP("*Уральский*",[1]итого!$1:$1048576,COLUMN(N68),0)</f>
        <v>849928</v>
      </c>
      <c r="AN67" s="7">
        <f>VLOOKUP("*Уральский*",[1]итого!$1:$1048576,COLUMN(O68),0)</f>
        <v>860726</v>
      </c>
      <c r="AO67" s="7">
        <f>VLOOKUP("*Уральский*",[1]итого!$1:$1048576,COLUMN(P68),0)</f>
        <v>871142</v>
      </c>
      <c r="AP67" s="7">
        <f>VLOOKUP("*Уральский*",[1]итого!$1:$1048576,COLUMN(Q68),0)</f>
        <v>878562</v>
      </c>
      <c r="AQ67" s="7">
        <f>VLOOKUP("*Уральский*",[1]итого!$1:$1048576,COLUMN(R68),0)</f>
        <v>885004</v>
      </c>
      <c r="AR67" s="7">
        <f>VLOOKUP("*Уральский*",[1]итого!$1:$1048576,COLUMN(S68),0)</f>
        <v>895325</v>
      </c>
      <c r="AS67" s="7">
        <f>VLOOKUP("*Уральский*",[1]итого!$1:$1048576,COLUMN(T68),0)</f>
        <v>912092</v>
      </c>
      <c r="AT67" s="7">
        <f>VLOOKUP("*Уральский*",[1]итого!$1:$1048576,COLUMN(U68),0)</f>
        <v>931959</v>
      </c>
      <c r="AU67" s="7">
        <f>VLOOKUP("*Уральский*",[1]итого!$1:$1048576,COLUMN(V68),0)</f>
        <v>956625</v>
      </c>
      <c r="AV67" s="7">
        <f>VLOOKUP("*Уральский*",[1]итого!$1:$1048576,COLUMN(W68),0)</f>
        <v>983597</v>
      </c>
      <c r="AW67" s="7">
        <f>VLOOKUP("*Уральский*",[1]итого!$1:$1048576,COLUMN(X68),0)</f>
        <v>978447</v>
      </c>
      <c r="AX67" s="7">
        <f>VLOOKUP("*Уральский*",[1]итого!$1:$1048576,COLUMN(Y68),0)</f>
        <v>988155</v>
      </c>
      <c r="AY67" s="7">
        <f>VLOOKUP("*Уральский*",[1]итого!$1:$1048576,COLUMN(Z68),0)</f>
        <v>994530</v>
      </c>
      <c r="AZ67" s="7">
        <f>VLOOKUP("*Уральский*",[1]итого!$1:$1048576,COLUMN(AA68),0)</f>
        <v>1009947</v>
      </c>
      <c r="BA67" s="7">
        <f>VLOOKUP("*Уральский*",[1]итого!$1:$1048576,COLUMN(AB68),0)</f>
        <v>1031520</v>
      </c>
      <c r="BB67" s="7">
        <f>VLOOKUP("*Уральский*",[1]итого!$1:$1048576,COLUMN(AC68),0)</f>
        <v>1057683</v>
      </c>
      <c r="BC67" s="7">
        <f>VLOOKUP("*Уральский*",[1]итого!$1:$1048576,COLUMN(AD68),0)</f>
        <v>1076629</v>
      </c>
      <c r="BD67" s="7">
        <f>VLOOKUP("*Уральский*",[1]итого!$1:$1048576,COLUMN(AE68),0)</f>
        <v>1107114</v>
      </c>
      <c r="BE67" s="7">
        <f>VLOOKUP("*Уральский*",[1]итого!$1:$1048576,COLUMN(AF68),0)</f>
        <v>1121801</v>
      </c>
      <c r="BF67" s="7">
        <f>VLOOKUP("*Уральский*",[1]итого!$1:$1048576,COLUMN(AG68),0)</f>
        <v>1122582</v>
      </c>
      <c r="BG67" s="7">
        <f>VLOOKUP("*Уральский*",[1]итого!$1:$1048576,COLUMN(AH68),0)</f>
        <v>1144148</v>
      </c>
      <c r="BH67" s="7">
        <f>VLOOKUP("*Уральский*",[1]итого!$1:$1048576,COLUMN(AI68),0)</f>
        <v>1156804</v>
      </c>
      <c r="BI67" s="7">
        <f>VLOOKUP("*Уральский*",[1]итого!$1:$1048576,COLUMN(AJ68),0)</f>
        <v>1154583</v>
      </c>
      <c r="BJ67" s="7">
        <f>VLOOKUP("*Уральский*",[1]итого!$1:$1048576,COLUMN(AK68),0)</f>
        <v>1183028</v>
      </c>
      <c r="BK67" s="7">
        <f>VLOOKUP("*Уральский*",[1]итого!$1:$1048576,COLUMN(AL68),0)</f>
        <v>1194454</v>
      </c>
      <c r="BL67" s="7">
        <f>VLOOKUP("*Уральский*",[1]итого!$1:$1048576,COLUMN(AM68),0)</f>
        <v>1217687</v>
      </c>
      <c r="BM67" s="7">
        <f>VLOOKUP("*Уральский*",[1]итого!$1:$1048576,COLUMN(AN68),0)</f>
        <v>1246381</v>
      </c>
      <c r="BN67" s="7">
        <f>VLOOKUP("*Уральский*",[1]итого!$1:$1048576,COLUMN(AO68),0)</f>
        <v>1243294</v>
      </c>
      <c r="BO67" s="7">
        <f>VLOOKUP("*Уральский*",[1]итого!$1:$1048576,COLUMN(AP68),0)</f>
        <v>1238873</v>
      </c>
      <c r="BP67" s="7">
        <f>VLOOKUP("*Уральский*",[1]итого!$1:$1048576,COLUMN(AQ68),0)</f>
        <v>1244110</v>
      </c>
      <c r="BQ67" s="7">
        <f>VLOOKUP("*Уральский*",[1]итого!$1:$1048576,COLUMN(AR68),0)</f>
        <v>1258914</v>
      </c>
      <c r="BR67" s="7">
        <f>VLOOKUP("*Уральский*",[1]итого!$1:$1048576,COLUMN(AS68),0)</f>
        <v>1270705</v>
      </c>
      <c r="BS67" s="7">
        <f>VLOOKUP("*Уральский*",[1]итого!$1:$1048576,COLUMN(AT68),0)</f>
        <v>1301047</v>
      </c>
      <c r="BT67" s="7">
        <f>VLOOKUP("*Уральский*",[1]итого!$1:$1048576,COLUMN(AU68),0)</f>
        <v>1324719</v>
      </c>
      <c r="BU67" s="7">
        <f>VLOOKUP("*Уральский*",[1]итого!$1:$1048576,COLUMN(AV68),0)</f>
        <v>1347367</v>
      </c>
      <c r="BV67" s="7">
        <f>VLOOKUP("*Уральский*",[1]итого!$1:$1048576,COLUMN(AW68),0)</f>
        <v>1371980</v>
      </c>
      <c r="BW67" s="7">
        <f>VLOOKUP("*Уральский*",[1]итого!$1:$1048576,COLUMN(AX68),0)</f>
        <v>1380889</v>
      </c>
      <c r="BX67" s="7">
        <f>VLOOKUP("*Уральский*",[1]итого!$1:$1048576,COLUMN(AY68),0)</f>
        <v>1402747</v>
      </c>
      <c r="BY67" s="7">
        <f>VLOOKUP("*Уральский*",[1]итого!$1:$1048576,COLUMN(AZ68),0)</f>
        <v>1433833</v>
      </c>
      <c r="BZ67" s="7">
        <f>VLOOKUP("*Уральский*",[1]итого!$1:$1048576,COLUMN(BA68),0)</f>
        <v>1468371</v>
      </c>
      <c r="CA67" s="7">
        <f>VLOOKUP("*Уральский*",[1]итого!$1:$1048576,COLUMN(BB68),0)</f>
        <v>1505119</v>
      </c>
      <c r="CB67" s="7">
        <f>VLOOKUP("*Уральский*",[1]итого!$1:$1048576,COLUMN(BC68),0)</f>
        <v>1543738</v>
      </c>
      <c r="CC67" s="7">
        <f>VLOOKUP("*Уральский*",[1]итого!$1:$1048576,COLUMN(BD68),0)</f>
        <v>1566201</v>
      </c>
      <c r="CD67" s="7">
        <f>VLOOKUP("*Уральский*",[1]итого!$1:$1048576,COLUMN(BE68),0)</f>
        <v>1628524</v>
      </c>
      <c r="CE67" s="7">
        <f>VLOOKUP("*Уральский*",[1]итого!$1:$1048576,COLUMN(BF68),0)</f>
        <v>1698154</v>
      </c>
      <c r="CF67" s="7">
        <f>VLOOKUP("*Уральский*",[1]итого!$1:$1048576,COLUMN(BG68),0)</f>
        <v>1744719</v>
      </c>
      <c r="CG67" s="7">
        <f>VLOOKUP("*Уральский*",[1]итого!$1:$1048576,COLUMN(BH68),0)</f>
        <v>1776557</v>
      </c>
      <c r="CH67" s="7">
        <f>VLOOKUP("*Уральский*",[1]итого!$1:$1048576,COLUMN(BI68),0)</f>
        <v>1801134</v>
      </c>
      <c r="CI67" s="7">
        <f>VLOOKUP("*Уральский*",[1]итого!$1:$1048576,COLUMN(BJ68),0)</f>
        <v>1807787</v>
      </c>
      <c r="CJ67" s="7">
        <f>VLOOKUP("*Уральский*",[1]итого!$1:$1048576,COLUMN(BK68),0)</f>
        <v>1813135</v>
      </c>
      <c r="CK67" s="7">
        <f>VLOOKUP("*Уральский*",[1]итого!$1:$1048576,COLUMN(BL68),0)</f>
        <v>1833151</v>
      </c>
      <c r="CL67" s="7">
        <f>VLOOKUP("*Уральский*",[1]итого!$1:$1048576,COLUMN(BM68),0)</f>
        <v>1842961</v>
      </c>
      <c r="CM67" s="7">
        <f>VLOOKUP("*Уральский*",[1]итого!$1:$1048576,COLUMN(BN68),0)</f>
        <v>1853878</v>
      </c>
      <c r="CN67" s="7">
        <f>VLOOKUP("*Уральский*",[1]итого!$1:$1048576,COLUMN(BO68),0)</f>
        <v>1906355</v>
      </c>
      <c r="CO67" s="7">
        <f>VLOOKUP("*Уральский*",[1]итого!$1:$1048576,COLUMN(BP68),0)</f>
        <v>1893994</v>
      </c>
      <c r="CP67" s="7">
        <f>VLOOKUP("*Уральский*",[1]итого!$1:$1048576,COLUMN(BQ68),0)</f>
        <v>1898363</v>
      </c>
      <c r="CQ67" s="7">
        <f>VLOOKUP("*Уральский*",[1]итого!$1:$1048576,COLUMN(BR68),0)</f>
        <v>1882510</v>
      </c>
      <c r="CR67" s="7">
        <f>VLOOKUP("*Уральский*",[1]итого!$1:$1048576,COLUMN(BS68),0)</f>
        <v>1876085</v>
      </c>
      <c r="CS67" s="7">
        <f>VLOOKUP("*Уральский*",[1]итого!$1:$1048576,COLUMN(BT68),0)</f>
        <v>1888969</v>
      </c>
      <c r="CT67" s="7">
        <f>VLOOKUP("*Уральский*",[1]итого!$1:$1048576,COLUMN(BU68),0)</f>
        <v>1897183</v>
      </c>
      <c r="CU67" s="7">
        <f>VLOOKUP("*Уральский*",[1]итого!$1:$1048576,COLUMN(BV68),0)</f>
        <v>1887992</v>
      </c>
      <c r="CV67" s="7">
        <f>VLOOKUP("*Уральский*",[1]итого!$1:$1048576,COLUMN(BW68),0)</f>
        <v>1891445</v>
      </c>
      <c r="CW67" s="7">
        <f>VLOOKUP("*Уральский*",[1]итого!$1:$1048576,COLUMN(BX68),0)</f>
        <v>1896669</v>
      </c>
      <c r="CX67" s="7">
        <f>VLOOKUP("*Уральский*",[1]итого!$1:$1048576,COLUMN(BY68),0)</f>
        <v>1906682</v>
      </c>
      <c r="CY67" s="7">
        <f>VLOOKUP("*Уральский*",[1]итого!$1:$1048576,COLUMN(BZ68),0)</f>
        <v>1916923</v>
      </c>
      <c r="CZ67" s="7">
        <f>VLOOKUP("*Уральский*",[1]итого!$1:$1048576,COLUMN(CA68),0)</f>
        <v>1923019</v>
      </c>
      <c r="DA67" s="7">
        <f>VLOOKUP("*Уральский*",[1]итого!$1:$1048576,COLUMN(CB68),0)</f>
        <v>1913229</v>
      </c>
      <c r="DB67" s="7">
        <f>VLOOKUP("*Уральский*",[1]итого!$1:$1048576,COLUMN(CC68),0)</f>
        <v>1937627</v>
      </c>
      <c r="DC67" s="7">
        <f>VLOOKUP("*Уральский*",[1]итого!$1:$1048576,COLUMN(CD68),0)</f>
        <v>1960288</v>
      </c>
      <c r="DD67" s="7">
        <f>VLOOKUP("*Уральский*",[1]итого!$1:$1048576,COLUMN(CE68),0)</f>
        <v>1990921</v>
      </c>
      <c r="DE67" s="7">
        <f>VLOOKUP("*Уральский*",[1]итого!$1:$1048576,COLUMN(CF68),0)</f>
        <v>2016475</v>
      </c>
      <c r="DF67" s="7">
        <f>VLOOKUP("*Уральский*",[1]итого!$1:$1048576,COLUMN(CG68),0)</f>
        <v>2047528</v>
      </c>
    </row>
    <row r="68" spans="1:110" x14ac:dyDescent="0.25">
      <c r="A68" s="8" t="s">
        <v>64</v>
      </c>
      <c r="B68" s="7">
        <v>22148.556</v>
      </c>
      <c r="C68" s="7">
        <v>22336.460999999999</v>
      </c>
      <c r="D68" s="7">
        <v>22561.971000000001</v>
      </c>
      <c r="E68" s="7">
        <v>22396.241999999998</v>
      </c>
      <c r="F68" s="7">
        <v>22683.273000000001</v>
      </c>
      <c r="G68" s="7">
        <v>22964.332999999999</v>
      </c>
      <c r="H68" s="7">
        <v>23296.373</v>
      </c>
      <c r="I68" s="7">
        <v>23705.753000000001</v>
      </c>
      <c r="J68" s="7">
        <v>23897.297999999999</v>
      </c>
      <c r="K68" s="7">
        <v>24341.89</v>
      </c>
      <c r="L68" s="7">
        <v>24940.631000000001</v>
      </c>
      <c r="M68" s="7">
        <v>25072.285</v>
      </c>
      <c r="N68" s="7">
        <v>25425.932000000001</v>
      </c>
      <c r="O68" s="7">
        <v>25924.41</v>
      </c>
      <c r="P68" s="7">
        <v>26464.260999999999</v>
      </c>
      <c r="Q68" s="7">
        <v>26906.636999999999</v>
      </c>
      <c r="R68" s="7">
        <v>27298.535</v>
      </c>
      <c r="S68" s="7">
        <v>27823.780999999999</v>
      </c>
      <c r="T68" s="7">
        <v>28358.447</v>
      </c>
      <c r="U68" s="7">
        <v>28907.574000000001</v>
      </c>
      <c r="V68" s="7">
        <v>29135.802</v>
      </c>
      <c r="W68" s="7">
        <v>29845.351999999999</v>
      </c>
      <c r="X68" s="7">
        <v>29935.190999999999</v>
      </c>
      <c r="Y68" s="7">
        <v>30310.221010860001</v>
      </c>
      <c r="Z68" s="7">
        <v>30713.29792587</v>
      </c>
      <c r="AA68" s="7">
        <f>VLOOKUP("*Курганская*",[1]итого!$1:$1048576,COLUMN(B69),0)</f>
        <v>30310</v>
      </c>
      <c r="AB68" s="7">
        <f>VLOOKUP("*Курганская*",[1]итого!$1:$1048576,COLUMN(C69),0)</f>
        <v>30713</v>
      </c>
      <c r="AC68" s="7">
        <f>VLOOKUP("*Курганская*",[1]итого!$1:$1048576,COLUMN(D69),0)</f>
        <v>31128</v>
      </c>
      <c r="AD68" s="7">
        <f>VLOOKUP("*Курганская*",[1]итого!$1:$1048576,COLUMN(E69),0)</f>
        <v>31599</v>
      </c>
      <c r="AE68" s="7">
        <f>VLOOKUP("*Курганская*",[1]итого!$1:$1048576,COLUMN(F69),0)</f>
        <v>31964</v>
      </c>
      <c r="AF68" s="7">
        <f>VLOOKUP("*Курганская*",[1]итого!$1:$1048576,COLUMN(G69),0)</f>
        <v>32300</v>
      </c>
      <c r="AG68" s="7">
        <f>VLOOKUP("*Курганская*",[1]итого!$1:$1048576,COLUMN(H69),0)</f>
        <v>32452</v>
      </c>
      <c r="AH68" s="7">
        <f>VLOOKUP("*Курганская*",[1]итого!$1:$1048576,COLUMN(I69),0)</f>
        <v>33033</v>
      </c>
      <c r="AI68" s="7">
        <f>VLOOKUP("*Курганская*",[1]итого!$1:$1048576,COLUMN(J69),0)</f>
        <v>33487</v>
      </c>
      <c r="AJ68" s="7">
        <f>VLOOKUP("*Курганская*",[1]итого!$1:$1048576,COLUMN(K69),0)</f>
        <v>33456</v>
      </c>
      <c r="AK68" s="7">
        <f>VLOOKUP("*Курганская*",[1]итого!$1:$1048576,COLUMN(L69),0)</f>
        <v>33723</v>
      </c>
      <c r="AL68" s="7">
        <f>VLOOKUP("*Курганская*",[1]итого!$1:$1048576,COLUMN(M69),0)</f>
        <v>33745</v>
      </c>
      <c r="AM68" s="7">
        <f>VLOOKUP("*Курганская*",[1]итого!$1:$1048576,COLUMN(N69),0)</f>
        <v>33906</v>
      </c>
      <c r="AN68" s="7">
        <f>VLOOKUP("*Курганская*",[1]итого!$1:$1048576,COLUMN(O69),0)</f>
        <v>34029</v>
      </c>
      <c r="AO68" s="7">
        <f>VLOOKUP("*Курганская*",[1]итого!$1:$1048576,COLUMN(P69),0)</f>
        <v>34450</v>
      </c>
      <c r="AP68" s="7">
        <f>VLOOKUP("*Курганская*",[1]итого!$1:$1048576,COLUMN(Q69),0)</f>
        <v>34829</v>
      </c>
      <c r="AQ68" s="7">
        <f>VLOOKUP("*Курганская*",[1]итого!$1:$1048576,COLUMN(R69),0)</f>
        <v>35091</v>
      </c>
      <c r="AR68" s="7">
        <f>VLOOKUP("*Курганская*",[1]итого!$1:$1048576,COLUMN(S69),0)</f>
        <v>35485</v>
      </c>
      <c r="AS68" s="7">
        <f>VLOOKUP("*Курганская*",[1]итого!$1:$1048576,COLUMN(T69),0)</f>
        <v>36176</v>
      </c>
      <c r="AT68" s="7">
        <f>VLOOKUP("*Курганская*",[1]итого!$1:$1048576,COLUMN(U69),0)</f>
        <v>36879</v>
      </c>
      <c r="AU68" s="7">
        <f>VLOOKUP("*Курганская*",[1]итого!$1:$1048576,COLUMN(V69),0)</f>
        <v>37914</v>
      </c>
      <c r="AV68" s="7">
        <f>VLOOKUP("*Курганская*",[1]итого!$1:$1048576,COLUMN(W69),0)</f>
        <v>39218</v>
      </c>
      <c r="AW68" s="7">
        <f>VLOOKUP("*Курганская*",[1]итого!$1:$1048576,COLUMN(X69),0)</f>
        <v>38980</v>
      </c>
      <c r="AX68" s="7">
        <f>VLOOKUP("*Курганская*",[1]итого!$1:$1048576,COLUMN(Y69),0)</f>
        <v>39536</v>
      </c>
      <c r="AY68" s="7">
        <f>VLOOKUP("*Курганская*",[1]итого!$1:$1048576,COLUMN(Z69),0)</f>
        <v>39667</v>
      </c>
      <c r="AZ68" s="7">
        <f>VLOOKUP("*Курганская*",[1]итого!$1:$1048576,COLUMN(AA69),0)</f>
        <v>40311</v>
      </c>
      <c r="BA68" s="7">
        <f>VLOOKUP("*Курганская*",[1]итого!$1:$1048576,COLUMN(AB69),0)</f>
        <v>41243</v>
      </c>
      <c r="BB68" s="7">
        <f>VLOOKUP("*Курганская*",[1]итого!$1:$1048576,COLUMN(AC69),0)</f>
        <v>42230</v>
      </c>
      <c r="BC68" s="7">
        <f>VLOOKUP("*Курганская*",[1]итого!$1:$1048576,COLUMN(AD69),0)</f>
        <v>43050</v>
      </c>
      <c r="BD68" s="7">
        <f>VLOOKUP("*Курганская*",[1]итого!$1:$1048576,COLUMN(AE69),0)</f>
        <v>44198</v>
      </c>
      <c r="BE68" s="7">
        <f>VLOOKUP("*Курганская*",[1]итого!$1:$1048576,COLUMN(AF69),0)</f>
        <v>44993</v>
      </c>
      <c r="BF68" s="7">
        <f>VLOOKUP("*Курганская*",[1]итого!$1:$1048576,COLUMN(AG69),0)</f>
        <v>45722</v>
      </c>
      <c r="BG68" s="7">
        <f>VLOOKUP("*Курганская*",[1]итого!$1:$1048576,COLUMN(AH69),0)</f>
        <v>46708</v>
      </c>
      <c r="BH68" s="7">
        <f>VLOOKUP("*Курганская*",[1]итого!$1:$1048576,COLUMN(AI69),0)</f>
        <v>47344</v>
      </c>
      <c r="BI68" s="7">
        <f>VLOOKUP("*Курганская*",[1]итого!$1:$1048576,COLUMN(AJ69),0)</f>
        <v>47376</v>
      </c>
      <c r="BJ68" s="7">
        <f>VLOOKUP("*Курганская*",[1]итого!$1:$1048576,COLUMN(AK69),0)</f>
        <v>48548</v>
      </c>
      <c r="BK68" s="7">
        <f>VLOOKUP("*Курганская*",[1]итого!$1:$1048576,COLUMN(AL69),0)</f>
        <v>48995</v>
      </c>
      <c r="BL68" s="7">
        <f>VLOOKUP("*Курганская*",[1]итого!$1:$1048576,COLUMN(AM69),0)</f>
        <v>50083</v>
      </c>
      <c r="BM68" s="7">
        <f>VLOOKUP("*Курганская*",[1]итого!$1:$1048576,COLUMN(AN69),0)</f>
        <v>51313</v>
      </c>
      <c r="BN68" s="7">
        <f>VLOOKUP("*Курганская*",[1]итого!$1:$1048576,COLUMN(AO69),0)</f>
        <v>50983</v>
      </c>
      <c r="BO68" s="7">
        <f>VLOOKUP("*Курганская*",[1]итого!$1:$1048576,COLUMN(AP69),0)</f>
        <v>50613</v>
      </c>
      <c r="BP68" s="7">
        <f>VLOOKUP("*Курганская*",[1]итого!$1:$1048576,COLUMN(AQ69),0)</f>
        <v>50759</v>
      </c>
      <c r="BQ68" s="7">
        <f>VLOOKUP("*Курганская*",[1]итого!$1:$1048576,COLUMN(AR69),0)</f>
        <v>51184</v>
      </c>
      <c r="BR68" s="7">
        <f>VLOOKUP("*Курганская*",[1]итого!$1:$1048576,COLUMN(AS69),0)</f>
        <v>51264</v>
      </c>
      <c r="BS68" s="7">
        <f>VLOOKUP("*Курганская*",[1]итого!$1:$1048576,COLUMN(AT69),0)</f>
        <v>52556</v>
      </c>
      <c r="BT68" s="7">
        <f>VLOOKUP("*Курганская*",[1]итого!$1:$1048576,COLUMN(AU69),0)</f>
        <v>53442</v>
      </c>
      <c r="BU68" s="7">
        <f>VLOOKUP("*Курганская*",[1]итого!$1:$1048576,COLUMN(AV69),0)</f>
        <v>54297</v>
      </c>
      <c r="BV68" s="7">
        <f>VLOOKUP("*Курганская*",[1]итого!$1:$1048576,COLUMN(AW69),0)</f>
        <v>55663</v>
      </c>
      <c r="BW68" s="7">
        <f>VLOOKUP("*Курганская*",[1]итого!$1:$1048576,COLUMN(AX69),0)</f>
        <v>55953</v>
      </c>
      <c r="BX68" s="7">
        <f>VLOOKUP("*Курганская*",[1]итого!$1:$1048576,COLUMN(AY69),0)</f>
        <v>56959</v>
      </c>
      <c r="BY68" s="7">
        <f>VLOOKUP("*Курганская*",[1]итого!$1:$1048576,COLUMN(AZ69),0)</f>
        <v>58083</v>
      </c>
      <c r="BZ68" s="7">
        <f>VLOOKUP("*Курганская*",[1]итого!$1:$1048576,COLUMN(BA69),0)</f>
        <v>59727</v>
      </c>
      <c r="CA68" s="7">
        <f>VLOOKUP("*Курганская*",[1]итого!$1:$1048576,COLUMN(BB69),0)</f>
        <v>61219</v>
      </c>
      <c r="CB68" s="7">
        <f>VLOOKUP("*Курганская*",[1]итого!$1:$1048576,COLUMN(BC69),0)</f>
        <v>63059</v>
      </c>
      <c r="CC68" s="7">
        <f>VLOOKUP("*Курганская*",[1]итого!$1:$1048576,COLUMN(BD69),0)</f>
        <v>63991</v>
      </c>
      <c r="CD68" s="7">
        <f>VLOOKUP("*Курганская*",[1]итого!$1:$1048576,COLUMN(BE69),0)</f>
        <v>66783</v>
      </c>
      <c r="CE68" s="7">
        <f>VLOOKUP("*Курганская*",[1]итого!$1:$1048576,COLUMN(BF69),0)</f>
        <v>70257</v>
      </c>
      <c r="CF68" s="7">
        <f>VLOOKUP("*Курганская*",[1]итого!$1:$1048576,COLUMN(BG69),0)</f>
        <v>72514</v>
      </c>
      <c r="CG68" s="7">
        <f>VLOOKUP("*Курганская*",[1]итого!$1:$1048576,COLUMN(BH69),0)</f>
        <v>73980</v>
      </c>
      <c r="CH68" s="7">
        <f>VLOOKUP("*Курганская*",[1]итого!$1:$1048576,COLUMN(BI69),0)</f>
        <v>75122</v>
      </c>
      <c r="CI68" s="7">
        <f>VLOOKUP("*Курганская*",[1]итого!$1:$1048576,COLUMN(BJ69),0)</f>
        <v>75789</v>
      </c>
      <c r="CJ68" s="7">
        <f>VLOOKUP("*Курганская*",[1]итого!$1:$1048576,COLUMN(BK69),0)</f>
        <v>76207</v>
      </c>
      <c r="CK68" s="7">
        <f>VLOOKUP("*Курганская*",[1]итого!$1:$1048576,COLUMN(BL69),0)</f>
        <v>77202</v>
      </c>
      <c r="CL68" s="7">
        <f>VLOOKUP("*Курганская*",[1]итого!$1:$1048576,COLUMN(BM69),0)</f>
        <v>77681</v>
      </c>
      <c r="CM68" s="7">
        <f>VLOOKUP("*Курганская*",[1]итого!$1:$1048576,COLUMN(BN69),0)</f>
        <v>78677</v>
      </c>
      <c r="CN68" s="7">
        <f>VLOOKUP("*Курганская*",[1]итого!$1:$1048576,COLUMN(BO69),0)</f>
        <v>81202</v>
      </c>
      <c r="CO68" s="7">
        <f>VLOOKUP("*Курганская*",[1]итого!$1:$1048576,COLUMN(BP69),0)</f>
        <v>80974</v>
      </c>
      <c r="CP68" s="7">
        <f>VLOOKUP("*Курганская*",[1]итого!$1:$1048576,COLUMN(BQ69),0)</f>
        <v>81576</v>
      </c>
      <c r="CQ68" s="7">
        <f>VLOOKUP("*Курганская*",[1]итого!$1:$1048576,COLUMN(BR69),0)</f>
        <v>81302</v>
      </c>
      <c r="CR68" s="7">
        <f>VLOOKUP("*Курганская*",[1]итого!$1:$1048576,COLUMN(BS69),0)</f>
        <v>81800</v>
      </c>
      <c r="CS68" s="7">
        <f>VLOOKUP("*Курганская*",[1]итого!$1:$1048576,COLUMN(BT69),0)</f>
        <v>79031</v>
      </c>
      <c r="CT68" s="7">
        <f>VLOOKUP("*Курганская*",[1]итого!$1:$1048576,COLUMN(BU69),0)</f>
        <v>79276</v>
      </c>
      <c r="CU68" s="7">
        <f>VLOOKUP("*Курганская*",[1]итого!$1:$1048576,COLUMN(BV69),0)</f>
        <v>76671</v>
      </c>
      <c r="CV68" s="7">
        <f>VLOOKUP("*Курганская*",[1]итого!$1:$1048576,COLUMN(BW69),0)</f>
        <v>76973</v>
      </c>
      <c r="CW68" s="7">
        <f>VLOOKUP("*Курганская*",[1]итого!$1:$1048576,COLUMN(BX69),0)</f>
        <v>77133</v>
      </c>
      <c r="CX68" s="7">
        <f>VLOOKUP("*Курганская*",[1]итого!$1:$1048576,COLUMN(BY69),0)</f>
        <v>77563</v>
      </c>
      <c r="CY68" s="7">
        <f>VLOOKUP("*Курганская*",[1]итого!$1:$1048576,COLUMN(BZ69),0)</f>
        <v>78119</v>
      </c>
      <c r="CZ68" s="7">
        <f>VLOOKUP("*Курганская*",[1]итого!$1:$1048576,COLUMN(CA69),0)</f>
        <v>78251</v>
      </c>
      <c r="DA68" s="7">
        <f>VLOOKUP("*Курганская*",[1]итого!$1:$1048576,COLUMN(CB69),0)</f>
        <v>77526</v>
      </c>
      <c r="DB68" s="7">
        <f>VLOOKUP("*Курганская*",[1]итого!$1:$1048576,COLUMN(CC69),0)</f>
        <v>78632</v>
      </c>
      <c r="DC68" s="7">
        <f>VLOOKUP("*Курганская*",[1]итого!$1:$1048576,COLUMN(CD69),0)</f>
        <v>79611</v>
      </c>
      <c r="DD68" s="7">
        <f>VLOOKUP("*Курганская*",[1]итого!$1:$1048576,COLUMN(CE69),0)</f>
        <v>80767</v>
      </c>
      <c r="DE68" s="7">
        <f>VLOOKUP("*Курганская*",[1]итого!$1:$1048576,COLUMN(CF69),0)</f>
        <v>82094</v>
      </c>
      <c r="DF68" s="7">
        <f>VLOOKUP("*Курганская*",[1]итого!$1:$1048576,COLUMN(CG69),0)</f>
        <v>83862</v>
      </c>
    </row>
    <row r="69" spans="1:110" x14ac:dyDescent="0.25">
      <c r="A69" s="8" t="s">
        <v>65</v>
      </c>
      <c r="B69" s="7">
        <v>150229.79500000001</v>
      </c>
      <c r="C69" s="7">
        <v>151703.967</v>
      </c>
      <c r="D69" s="7">
        <v>153881.98000000001</v>
      </c>
      <c r="E69" s="7">
        <v>152528.39000000001</v>
      </c>
      <c r="F69" s="7">
        <v>154469.94200000001</v>
      </c>
      <c r="G69" s="7">
        <v>156672.88500000001</v>
      </c>
      <c r="H69" s="7">
        <v>159089.30300000001</v>
      </c>
      <c r="I69" s="7">
        <v>161797.24</v>
      </c>
      <c r="J69" s="7">
        <v>163209.264</v>
      </c>
      <c r="K69" s="7">
        <v>166899.592</v>
      </c>
      <c r="L69" s="7">
        <v>171598.739</v>
      </c>
      <c r="M69" s="7">
        <v>173760.42800000001</v>
      </c>
      <c r="N69" s="7">
        <v>176408.799</v>
      </c>
      <c r="O69" s="7">
        <v>179642.01500000001</v>
      </c>
      <c r="P69" s="7">
        <v>183449.22200000001</v>
      </c>
      <c r="Q69" s="7">
        <v>187295.345</v>
      </c>
      <c r="R69" s="7">
        <v>191157.853</v>
      </c>
      <c r="S69" s="7">
        <v>193690.19699999999</v>
      </c>
      <c r="T69" s="7">
        <v>197175.62</v>
      </c>
      <c r="U69" s="7">
        <v>201285.95300000001</v>
      </c>
      <c r="V69" s="7">
        <v>203795.45600000001</v>
      </c>
      <c r="W69" s="7">
        <v>208507.66500000001</v>
      </c>
      <c r="X69" s="7">
        <v>208955.068</v>
      </c>
      <c r="Y69" s="7">
        <v>215804.24125878001</v>
      </c>
      <c r="Z69" s="7">
        <v>219144.25664532001</v>
      </c>
      <c r="AA69" s="7">
        <f>VLOOKUP("*Свердловская*",[1]итого!$1:$1048576,COLUMN(B70),0)</f>
        <v>215804</v>
      </c>
      <c r="AB69" s="7">
        <f>VLOOKUP("*Свердловская*",[1]итого!$1:$1048576,COLUMN(C70),0)</f>
        <v>219144</v>
      </c>
      <c r="AC69" s="7">
        <f>VLOOKUP("*Свердловская*",[1]итого!$1:$1048576,COLUMN(D70),0)</f>
        <v>222256</v>
      </c>
      <c r="AD69" s="7">
        <f>VLOOKUP("*Свердловская*",[1]итого!$1:$1048576,COLUMN(E70),0)</f>
        <v>225112</v>
      </c>
      <c r="AE69" s="7">
        <f>VLOOKUP("*Свердловская*",[1]итого!$1:$1048576,COLUMN(F70),0)</f>
        <v>227093</v>
      </c>
      <c r="AF69" s="7">
        <f>VLOOKUP("*Свердловская*",[1]итого!$1:$1048576,COLUMN(G70),0)</f>
        <v>228864</v>
      </c>
      <c r="AG69" s="7">
        <f>VLOOKUP("*Свердловская*",[1]итого!$1:$1048576,COLUMN(H70),0)</f>
        <v>229447</v>
      </c>
      <c r="AH69" s="7">
        <f>VLOOKUP("*Свердловская*",[1]итого!$1:$1048576,COLUMN(I70),0)</f>
        <v>232781</v>
      </c>
      <c r="AI69" s="7">
        <f>VLOOKUP("*Свердловская*",[1]итого!$1:$1048576,COLUMN(J70),0)</f>
        <v>236220</v>
      </c>
      <c r="AJ69" s="7">
        <f>VLOOKUP("*Свердловская*",[1]итого!$1:$1048576,COLUMN(K70),0)</f>
        <v>235007</v>
      </c>
      <c r="AK69" s="7">
        <f>VLOOKUP("*Свердловская*",[1]итого!$1:$1048576,COLUMN(L70),0)</f>
        <v>240249</v>
      </c>
      <c r="AL69" s="7">
        <f>VLOOKUP("*Свердловская*",[1]итого!$1:$1048576,COLUMN(M70),0)</f>
        <v>243369</v>
      </c>
      <c r="AM69" s="7">
        <f>VLOOKUP("*Свердловская*",[1]итого!$1:$1048576,COLUMN(N70),0)</f>
        <v>245073</v>
      </c>
      <c r="AN69" s="7">
        <f>VLOOKUP("*Свердловская*",[1]итого!$1:$1048576,COLUMN(O70),0)</f>
        <v>249012</v>
      </c>
      <c r="AO69" s="7">
        <f>VLOOKUP("*Свердловская*",[1]итого!$1:$1048576,COLUMN(P70),0)</f>
        <v>253257</v>
      </c>
      <c r="AP69" s="7">
        <f>VLOOKUP("*Свердловская*",[1]итого!$1:$1048576,COLUMN(Q70),0)</f>
        <v>256677</v>
      </c>
      <c r="AQ69" s="7">
        <f>VLOOKUP("*Свердловская*",[1]итого!$1:$1048576,COLUMN(R70),0)</f>
        <v>258581</v>
      </c>
      <c r="AR69" s="7">
        <f>VLOOKUP("*Свердловская*",[1]итого!$1:$1048576,COLUMN(S70),0)</f>
        <v>262488</v>
      </c>
      <c r="AS69" s="7">
        <f>VLOOKUP("*Свердловская*",[1]итого!$1:$1048576,COLUMN(T70),0)</f>
        <v>267872</v>
      </c>
      <c r="AT69" s="7">
        <f>VLOOKUP("*Свердловская*",[1]итого!$1:$1048576,COLUMN(U70),0)</f>
        <v>274407</v>
      </c>
      <c r="AU69" s="7">
        <f>VLOOKUP("*Свердловская*",[1]итого!$1:$1048576,COLUMN(V70),0)</f>
        <v>282444</v>
      </c>
      <c r="AV69" s="7">
        <f>VLOOKUP("*Свердловская*",[1]итого!$1:$1048576,COLUMN(W70),0)</f>
        <v>292000</v>
      </c>
      <c r="AW69" s="7">
        <f>VLOOKUP("*Свердловская*",[1]итого!$1:$1048576,COLUMN(X70),0)</f>
        <v>288678</v>
      </c>
      <c r="AX69" s="7">
        <f>VLOOKUP("*Свердловская*",[1]итого!$1:$1048576,COLUMN(Y70),0)</f>
        <v>293819</v>
      </c>
      <c r="AY69" s="7">
        <f>VLOOKUP("*Свердловская*",[1]итого!$1:$1048576,COLUMN(Z70),0)</f>
        <v>296409</v>
      </c>
      <c r="AZ69" s="7">
        <f>VLOOKUP("*Свердловская*",[1]итого!$1:$1048576,COLUMN(AA70),0)</f>
        <v>302095</v>
      </c>
      <c r="BA69" s="7">
        <f>VLOOKUP("*Свердловская*",[1]итого!$1:$1048576,COLUMN(AB70),0)</f>
        <v>309549</v>
      </c>
      <c r="BB69" s="7">
        <f>VLOOKUP("*Свердловская*",[1]итого!$1:$1048576,COLUMN(AC70),0)</f>
        <v>318672</v>
      </c>
      <c r="BC69" s="7">
        <f>VLOOKUP("*Свердловская*",[1]итого!$1:$1048576,COLUMN(AD70),0)</f>
        <v>324455</v>
      </c>
      <c r="BD69" s="7">
        <f>VLOOKUP("*Свердловская*",[1]итого!$1:$1048576,COLUMN(AE70),0)</f>
        <v>334553</v>
      </c>
      <c r="BE69" s="7">
        <f>VLOOKUP("*Свердловская*",[1]итого!$1:$1048576,COLUMN(AF70),0)</f>
        <v>339980</v>
      </c>
      <c r="BF69" s="7">
        <f>VLOOKUP("*Свердловская*",[1]итого!$1:$1048576,COLUMN(AG70),0)</f>
        <v>345792</v>
      </c>
      <c r="BG69" s="7">
        <f>VLOOKUP("*Свердловская*",[1]итого!$1:$1048576,COLUMN(AH70),0)</f>
        <v>352089</v>
      </c>
      <c r="BH69" s="7">
        <f>VLOOKUP("*Свердловская*",[1]итого!$1:$1048576,COLUMN(AI70),0)</f>
        <v>356126</v>
      </c>
      <c r="BI69" s="7">
        <f>VLOOKUP("*Свердловская*",[1]итого!$1:$1048576,COLUMN(AJ70),0)</f>
        <v>352668</v>
      </c>
      <c r="BJ69" s="7">
        <f>VLOOKUP("*Свердловская*",[1]итого!$1:$1048576,COLUMN(AK70),0)</f>
        <v>360443</v>
      </c>
      <c r="BK69" s="7">
        <f>VLOOKUP("*Свердловская*",[1]итого!$1:$1048576,COLUMN(AL70),0)</f>
        <v>364770</v>
      </c>
      <c r="BL69" s="7">
        <f>VLOOKUP("*Свердловская*",[1]итого!$1:$1048576,COLUMN(AM70),0)</f>
        <v>372768</v>
      </c>
      <c r="BM69" s="7">
        <f>VLOOKUP("*Свердловская*",[1]итого!$1:$1048576,COLUMN(AN70),0)</f>
        <v>383373</v>
      </c>
      <c r="BN69" s="7">
        <f>VLOOKUP("*Свердловская*",[1]итого!$1:$1048576,COLUMN(AO70),0)</f>
        <v>382758</v>
      </c>
      <c r="BO69" s="7">
        <f>VLOOKUP("*Свердловская*",[1]итого!$1:$1048576,COLUMN(AP70),0)</f>
        <v>381257</v>
      </c>
      <c r="BP69" s="7">
        <f>VLOOKUP("*Свердловская*",[1]итого!$1:$1048576,COLUMN(AQ70),0)</f>
        <v>382699</v>
      </c>
      <c r="BQ69" s="7">
        <f>VLOOKUP("*Свердловская*",[1]итого!$1:$1048576,COLUMN(AR70),0)</f>
        <v>387312</v>
      </c>
      <c r="BR69" s="7">
        <f>VLOOKUP("*Свердловская*",[1]итого!$1:$1048576,COLUMN(AS70),0)</f>
        <v>390737</v>
      </c>
      <c r="BS69" s="7">
        <f>VLOOKUP("*Свердловская*",[1]итого!$1:$1048576,COLUMN(AT70),0)</f>
        <v>399858</v>
      </c>
      <c r="BT69" s="7">
        <f>VLOOKUP("*Свердловская*",[1]итого!$1:$1048576,COLUMN(AU70),0)</f>
        <v>406378</v>
      </c>
      <c r="BU69" s="7">
        <f>VLOOKUP("*Свердловская*",[1]итого!$1:$1048576,COLUMN(AV70),0)</f>
        <v>413347</v>
      </c>
      <c r="BV69" s="7">
        <f>VLOOKUP("*Свердловская*",[1]итого!$1:$1048576,COLUMN(AW70),0)</f>
        <v>421356</v>
      </c>
      <c r="BW69" s="7">
        <f>VLOOKUP("*Свердловская*",[1]итого!$1:$1048576,COLUMN(AX70),0)</f>
        <v>424369</v>
      </c>
      <c r="BX69" s="7">
        <f>VLOOKUP("*Свердловская*",[1]итого!$1:$1048576,COLUMN(AY70),0)</f>
        <v>431564</v>
      </c>
      <c r="BY69" s="7">
        <f>VLOOKUP("*Свердловская*",[1]итого!$1:$1048576,COLUMN(AZ70),0)</f>
        <v>441115</v>
      </c>
      <c r="BZ69" s="7">
        <f>VLOOKUP("*Свердловская*",[1]итого!$1:$1048576,COLUMN(BA70),0)</f>
        <v>451634</v>
      </c>
      <c r="CA69" s="7">
        <f>VLOOKUP("*Свердловская*",[1]итого!$1:$1048576,COLUMN(BB70),0)</f>
        <v>461995</v>
      </c>
      <c r="CB69" s="7">
        <f>VLOOKUP("*Свердловская*",[1]итого!$1:$1048576,COLUMN(BC70),0)</f>
        <v>473803</v>
      </c>
      <c r="CC69" s="7">
        <f>VLOOKUP("*Свердловская*",[1]итого!$1:$1048576,COLUMN(BD70),0)</f>
        <v>481340</v>
      </c>
      <c r="CD69" s="7">
        <f>VLOOKUP("*Свердловская*",[1]итого!$1:$1048576,COLUMN(BE70),0)</f>
        <v>500913</v>
      </c>
      <c r="CE69" s="7">
        <f>VLOOKUP("*Свердловская*",[1]итого!$1:$1048576,COLUMN(BF70),0)</f>
        <v>525096</v>
      </c>
      <c r="CF69" s="7">
        <f>VLOOKUP("*Свердловская*",[1]итого!$1:$1048576,COLUMN(BG70),0)</f>
        <v>540313</v>
      </c>
      <c r="CG69" s="7">
        <f>VLOOKUP("*Свердловская*",[1]итого!$1:$1048576,COLUMN(BH70),0)</f>
        <v>551690</v>
      </c>
      <c r="CH69" s="7">
        <f>VLOOKUP("*Свердловская*",[1]итого!$1:$1048576,COLUMN(BI70),0)</f>
        <v>563649</v>
      </c>
      <c r="CI69" s="7">
        <f>VLOOKUP("*Свердловская*",[1]итого!$1:$1048576,COLUMN(BJ70),0)</f>
        <v>566913</v>
      </c>
      <c r="CJ69" s="7">
        <f>VLOOKUP("*Свердловская*",[1]итого!$1:$1048576,COLUMN(BK70),0)</f>
        <v>568887</v>
      </c>
      <c r="CK69" s="7">
        <f>VLOOKUP("*Свердловская*",[1]итого!$1:$1048576,COLUMN(BL70),0)</f>
        <v>576910</v>
      </c>
      <c r="CL69" s="7">
        <f>VLOOKUP("*Свердловская*",[1]итого!$1:$1048576,COLUMN(BM70),0)</f>
        <v>582651</v>
      </c>
      <c r="CM69" s="7">
        <f>VLOOKUP("*Свердловская*",[1]итого!$1:$1048576,COLUMN(BN70),0)</f>
        <v>589352</v>
      </c>
      <c r="CN69" s="7">
        <f>VLOOKUP("*Свердловская*",[1]итого!$1:$1048576,COLUMN(BO70),0)</f>
        <v>608490</v>
      </c>
      <c r="CO69" s="7">
        <f>VLOOKUP("*Свердловская*",[1]итого!$1:$1048576,COLUMN(BP70),0)</f>
        <v>604808</v>
      </c>
      <c r="CP69" s="7">
        <f>VLOOKUP("*Свердловская*",[1]итого!$1:$1048576,COLUMN(BQ70),0)</f>
        <v>607221</v>
      </c>
      <c r="CQ69" s="7">
        <f>VLOOKUP("*Свердловская*",[1]итого!$1:$1048576,COLUMN(BR70),0)</f>
        <v>606113</v>
      </c>
      <c r="CR69" s="7">
        <f>VLOOKUP("*Свердловская*",[1]итого!$1:$1048576,COLUMN(BS70),0)</f>
        <v>605877</v>
      </c>
      <c r="CS69" s="7">
        <f>VLOOKUP("*Свердловская*",[1]итого!$1:$1048576,COLUMN(BT70),0)</f>
        <v>606585</v>
      </c>
      <c r="CT69" s="7">
        <f>VLOOKUP("*Свердловская*",[1]итого!$1:$1048576,COLUMN(BU70),0)</f>
        <v>611058</v>
      </c>
      <c r="CU69" s="7">
        <f>VLOOKUP("*Свердловская*",[1]итого!$1:$1048576,COLUMN(BV70),0)</f>
        <v>607220</v>
      </c>
      <c r="CV69" s="7">
        <f>VLOOKUP("*Свердловская*",[1]итого!$1:$1048576,COLUMN(BW70),0)</f>
        <v>608197</v>
      </c>
      <c r="CW69" s="7">
        <f>VLOOKUP("*Свердловская*",[1]итого!$1:$1048576,COLUMN(BX70),0)</f>
        <v>610077</v>
      </c>
      <c r="CX69" s="7">
        <f>VLOOKUP("*Свердловская*",[1]итого!$1:$1048576,COLUMN(BY70),0)</f>
        <v>613516</v>
      </c>
      <c r="CY69" s="7">
        <f>VLOOKUP("*Свердловская*",[1]итого!$1:$1048576,COLUMN(BZ70),0)</f>
        <v>616437</v>
      </c>
      <c r="CZ69" s="7">
        <f>VLOOKUP("*Свердловская*",[1]итого!$1:$1048576,COLUMN(CA70),0)</f>
        <v>617745</v>
      </c>
      <c r="DA69" s="7">
        <f>VLOOKUP("*Свердловская*",[1]итого!$1:$1048576,COLUMN(CB70),0)</f>
        <v>614182</v>
      </c>
      <c r="DB69" s="7">
        <f>VLOOKUP("*Свердловская*",[1]итого!$1:$1048576,COLUMN(CC70),0)</f>
        <v>621269</v>
      </c>
      <c r="DC69" s="7">
        <f>VLOOKUP("*Свердловская*",[1]итого!$1:$1048576,COLUMN(CD70),0)</f>
        <v>629148</v>
      </c>
      <c r="DD69" s="7">
        <f>VLOOKUP("*Свердловская*",[1]итого!$1:$1048576,COLUMN(CE70),0)</f>
        <v>639891</v>
      </c>
      <c r="DE69" s="7">
        <f>VLOOKUP("*Свердловская*",[1]итого!$1:$1048576,COLUMN(CF70),0)</f>
        <v>646310</v>
      </c>
      <c r="DF69" s="7">
        <f>VLOOKUP("*Свердловская*",[1]итого!$1:$1048576,COLUMN(CG70),0)</f>
        <v>657682</v>
      </c>
    </row>
    <row r="70" spans="1:110" x14ac:dyDescent="0.25">
      <c r="A70" s="8" t="s">
        <v>66</v>
      </c>
      <c r="B70" s="7">
        <v>293221.53000000003</v>
      </c>
      <c r="C70" s="7">
        <v>295379.70699999999</v>
      </c>
      <c r="D70" s="7">
        <v>298243.511</v>
      </c>
      <c r="E70" s="7">
        <v>299073.728</v>
      </c>
      <c r="F70" s="7">
        <v>302324.08299999998</v>
      </c>
      <c r="G70" s="7">
        <v>305396.19900000002</v>
      </c>
      <c r="H70" s="7">
        <v>309511.82799999998</v>
      </c>
      <c r="I70" s="7">
        <v>313536.64299999998</v>
      </c>
      <c r="J70" s="7">
        <v>314642.42300000001</v>
      </c>
      <c r="K70" s="7">
        <v>319674.69699999999</v>
      </c>
      <c r="L70" s="7">
        <v>326420.41399999999</v>
      </c>
      <c r="M70" s="7">
        <v>326951.06300000002</v>
      </c>
      <c r="N70" s="7">
        <v>330412.65399999998</v>
      </c>
      <c r="O70" s="7">
        <v>336487.73200000002</v>
      </c>
      <c r="P70" s="7">
        <v>342505.80099999998</v>
      </c>
      <c r="Q70" s="7">
        <v>346963.02600000001</v>
      </c>
      <c r="R70" s="7">
        <v>352359.696</v>
      </c>
      <c r="S70" s="7">
        <v>357041.31099999999</v>
      </c>
      <c r="T70" s="7">
        <v>361625.48599999998</v>
      </c>
      <c r="U70" s="7">
        <v>366246.95500000002</v>
      </c>
      <c r="V70" s="7">
        <v>368195.16200000001</v>
      </c>
      <c r="W70" s="7">
        <v>374477.19400000002</v>
      </c>
      <c r="X70" s="7">
        <v>377321.41399999999</v>
      </c>
      <c r="Y70" s="7">
        <v>387758.76694823999</v>
      </c>
      <c r="Z70" s="7">
        <v>391792.99115456996</v>
      </c>
      <c r="AA70" s="7">
        <f>VLOOKUP("*Тюменская*",[1]итого!$1:$1048576,COLUMN(B71),0)</f>
        <v>387759</v>
      </c>
      <c r="AB70" s="7">
        <f>VLOOKUP("*Тюменская*",[1]итого!$1:$1048576,COLUMN(C71),0)</f>
        <v>391793</v>
      </c>
      <c r="AC70" s="7">
        <f>VLOOKUP("*Тюменская*",[1]итого!$1:$1048576,COLUMN(D71),0)</f>
        <v>395640</v>
      </c>
      <c r="AD70" s="7">
        <f>VLOOKUP("*Тюменская*",[1]итого!$1:$1048576,COLUMN(E71),0)</f>
        <v>399436</v>
      </c>
      <c r="AE70" s="7">
        <f>VLOOKUP("*Тюменская*",[1]итого!$1:$1048576,COLUMN(F71),0)</f>
        <v>400664</v>
      </c>
      <c r="AF70" s="7">
        <f>VLOOKUP("*Тюменская*",[1]итого!$1:$1048576,COLUMN(G71),0)</f>
        <v>403537</v>
      </c>
      <c r="AG70" s="7">
        <f>VLOOKUP("*Тюменская*",[1]итого!$1:$1048576,COLUMN(H71),0)</f>
        <v>403502</v>
      </c>
      <c r="AH70" s="7">
        <f>VLOOKUP("*Тюменская*",[1]итого!$1:$1048576,COLUMN(I71),0)</f>
        <v>407128</v>
      </c>
      <c r="AI70" s="7">
        <f>VLOOKUP("*Тюменская*",[1]итого!$1:$1048576,COLUMN(J71),0)</f>
        <v>411188</v>
      </c>
      <c r="AJ70" s="7">
        <f>VLOOKUP("*Тюменская*",[1]итого!$1:$1048576,COLUMN(K71),0)</f>
        <v>409223</v>
      </c>
      <c r="AK70" s="7">
        <f>VLOOKUP("*Тюменская*",[1]итого!$1:$1048576,COLUMN(L71),0)</f>
        <v>414454</v>
      </c>
      <c r="AL70" s="7">
        <f>VLOOKUP("*Тюменская*",[1]итого!$1:$1048576,COLUMN(M71),0)</f>
        <v>417327</v>
      </c>
      <c r="AM70" s="7">
        <f>VLOOKUP("*Тюменская*",[1]итого!$1:$1048576,COLUMN(N71),0)</f>
        <v>418853</v>
      </c>
      <c r="AN70" s="7">
        <f>VLOOKUP("*Тюменская*",[1]итого!$1:$1048576,COLUMN(O71),0)</f>
        <v>423622</v>
      </c>
      <c r="AO70" s="7">
        <f>VLOOKUP("*Тюменская*",[1]итого!$1:$1048576,COLUMN(P71),0)</f>
        <v>427556</v>
      </c>
      <c r="AP70" s="7">
        <f>VLOOKUP("*Тюменская*",[1]итого!$1:$1048576,COLUMN(Q71),0)</f>
        <v>429716</v>
      </c>
      <c r="AQ70" s="7">
        <f>VLOOKUP("*Тюменская*",[1]итого!$1:$1048576,COLUMN(R71),0)</f>
        <v>432884</v>
      </c>
      <c r="AR70" s="7">
        <f>VLOOKUP("*Тюменская*",[1]итого!$1:$1048576,COLUMN(S71),0)</f>
        <v>437013</v>
      </c>
      <c r="AS70" s="7">
        <f>VLOOKUP("*Тюменская*",[1]итого!$1:$1048576,COLUMN(T71),0)</f>
        <v>445005</v>
      </c>
      <c r="AT70" s="7">
        <f>VLOOKUP("*Тюменская*",[1]итого!$1:$1048576,COLUMN(U71),0)</f>
        <v>453916</v>
      </c>
      <c r="AU70" s="7">
        <f>VLOOKUP("*Тюменская*",[1]итого!$1:$1048576,COLUMN(V71),0)</f>
        <v>464669</v>
      </c>
      <c r="AV70" s="7">
        <f>VLOOKUP("*Тюменская*",[1]итого!$1:$1048576,COLUMN(W71),0)</f>
        <v>476470</v>
      </c>
      <c r="AW70" s="7">
        <f>VLOOKUP("*Тюменская*",[1]итого!$1:$1048576,COLUMN(X71),0)</f>
        <v>476620</v>
      </c>
      <c r="AX70" s="7">
        <f>VLOOKUP("*Тюменская*",[1]итого!$1:$1048576,COLUMN(Y71),0)</f>
        <v>477317</v>
      </c>
      <c r="AY70" s="7">
        <f>VLOOKUP("*Тюменская*",[1]итого!$1:$1048576,COLUMN(Z71),0)</f>
        <v>479537</v>
      </c>
      <c r="AZ70" s="7">
        <f>VLOOKUP("*Тюменская*",[1]итого!$1:$1048576,COLUMN(AA71),0)</f>
        <v>485448</v>
      </c>
      <c r="BA70" s="7">
        <f>VLOOKUP("*Тюменская*",[1]итого!$1:$1048576,COLUMN(AB71),0)</f>
        <v>494456</v>
      </c>
      <c r="BB70" s="7">
        <f>VLOOKUP("*Тюменская*",[1]итого!$1:$1048576,COLUMN(AC71),0)</f>
        <v>505700</v>
      </c>
      <c r="BC70" s="7">
        <f>VLOOKUP("*Тюменская*",[1]итого!$1:$1048576,COLUMN(AD71),0)</f>
        <v>514613</v>
      </c>
      <c r="BD70" s="7">
        <f>VLOOKUP("*Тюменская*",[1]итого!$1:$1048576,COLUMN(AE71),0)</f>
        <v>528434</v>
      </c>
      <c r="BE70" s="7">
        <f>VLOOKUP("*Тюменская*",[1]итого!$1:$1048576,COLUMN(AF71),0)</f>
        <v>532635</v>
      </c>
      <c r="BF70" s="7">
        <f>VLOOKUP("*Тюменская*",[1]итого!$1:$1048576,COLUMN(AG71),0)</f>
        <v>523188</v>
      </c>
      <c r="BG70" s="7">
        <f>VLOOKUP("*Тюменская*",[1]итого!$1:$1048576,COLUMN(AH71),0)</f>
        <v>533495</v>
      </c>
      <c r="BH70" s="7">
        <f>VLOOKUP("*Тюменская*",[1]итого!$1:$1048576,COLUMN(AI71),0)</f>
        <v>537153</v>
      </c>
      <c r="BI70" s="7">
        <f>VLOOKUP("*Тюменская*",[1]итого!$1:$1048576,COLUMN(AJ71),0)</f>
        <v>538826</v>
      </c>
      <c r="BJ70" s="7">
        <f>VLOOKUP("*Тюменская*",[1]итого!$1:$1048576,COLUMN(AK71),0)</f>
        <v>553543</v>
      </c>
      <c r="BK70" s="7">
        <f>VLOOKUP("*Тюменская*",[1]итого!$1:$1048576,COLUMN(AL71),0)</f>
        <v>558441</v>
      </c>
      <c r="BL70" s="7">
        <f>VLOOKUP("*Тюменская*",[1]итого!$1:$1048576,COLUMN(AM71),0)</f>
        <v>567972</v>
      </c>
      <c r="BM70" s="7">
        <f>VLOOKUP("*Тюменская*",[1]итого!$1:$1048576,COLUMN(AN71),0)</f>
        <v>580441</v>
      </c>
      <c r="BN70" s="7">
        <f>VLOOKUP("*Тюменская*",[1]итого!$1:$1048576,COLUMN(AO71),0)</f>
        <v>579493</v>
      </c>
      <c r="BO70" s="7">
        <f>VLOOKUP("*Тюменская*",[1]итого!$1:$1048576,COLUMN(AP71),0)</f>
        <v>578242</v>
      </c>
      <c r="BP70" s="7">
        <f>VLOOKUP("*Тюменская*",[1]итого!$1:$1048576,COLUMN(AQ71),0)</f>
        <v>581163</v>
      </c>
      <c r="BQ70" s="7">
        <f>VLOOKUP("*Тюменская*",[1]итого!$1:$1048576,COLUMN(AR71),0)</f>
        <v>588945</v>
      </c>
      <c r="BR70" s="7">
        <f>VLOOKUP("*Тюменская*",[1]итого!$1:$1048576,COLUMN(AS71),0)</f>
        <v>595813</v>
      </c>
      <c r="BS70" s="7">
        <f>VLOOKUP("*Тюменская*",[1]итого!$1:$1048576,COLUMN(AT71),0)</f>
        <v>610247</v>
      </c>
      <c r="BT70" s="7">
        <f>VLOOKUP("*Тюменская*",[1]итого!$1:$1048576,COLUMN(AU71),0)</f>
        <v>621636</v>
      </c>
      <c r="BU70" s="7">
        <f>VLOOKUP("*Тюменская*",[1]итого!$1:$1048576,COLUMN(AV71),0)</f>
        <v>632374</v>
      </c>
      <c r="BV70" s="7">
        <f>VLOOKUP("*Тюменская*",[1]итого!$1:$1048576,COLUMN(AW71),0)</f>
        <v>641339</v>
      </c>
      <c r="BW70" s="7">
        <f>VLOOKUP("*Тюменская*",[1]итого!$1:$1048576,COLUMN(AX71),0)</f>
        <v>646028</v>
      </c>
      <c r="BX70" s="7">
        <f>VLOOKUP("*Тюменская*",[1]итого!$1:$1048576,COLUMN(AY71),0)</f>
        <v>655797</v>
      </c>
      <c r="BY70" s="7">
        <f>VLOOKUP("*Тюменская*",[1]итого!$1:$1048576,COLUMN(AZ71),0)</f>
        <v>670063</v>
      </c>
      <c r="BZ70" s="7">
        <f>VLOOKUP("*Тюменская*",[1]итого!$1:$1048576,COLUMN(BA71),0)</f>
        <v>686185</v>
      </c>
      <c r="CA70" s="7">
        <f>VLOOKUP("*Тюменская*",[1]итого!$1:$1048576,COLUMN(BB71),0)</f>
        <v>704345</v>
      </c>
      <c r="CB70" s="7">
        <f>VLOOKUP("*Тюменская*",[1]итого!$1:$1048576,COLUMN(BC71),0)</f>
        <v>721309</v>
      </c>
      <c r="CC70" s="7">
        <f>VLOOKUP("*Тюменская*",[1]итого!$1:$1048576,COLUMN(BD71),0)</f>
        <v>730563</v>
      </c>
      <c r="CD70" s="7">
        <f>VLOOKUP("*Тюменская*",[1]итого!$1:$1048576,COLUMN(BE71),0)</f>
        <v>757820</v>
      </c>
      <c r="CE70" s="7">
        <f>VLOOKUP("*Тюменская*",[1]итого!$1:$1048576,COLUMN(BF71),0)</f>
        <v>785049</v>
      </c>
      <c r="CF70" s="7">
        <f>VLOOKUP("*Тюменская*",[1]итого!$1:$1048576,COLUMN(BG71),0)</f>
        <v>804146</v>
      </c>
      <c r="CG70" s="7">
        <f>VLOOKUP("*Тюменская*",[1]итого!$1:$1048576,COLUMN(BH71),0)</f>
        <v>815678</v>
      </c>
      <c r="CH70" s="7">
        <f>VLOOKUP("*Тюменская*",[1]итого!$1:$1048576,COLUMN(BI71),0)</f>
        <v>822563</v>
      </c>
      <c r="CI70" s="7">
        <f>VLOOKUP("*Тюменская*",[1]итого!$1:$1048576,COLUMN(BJ71),0)</f>
        <v>823407</v>
      </c>
      <c r="CJ70" s="7">
        <f>VLOOKUP("*Тюменская*",[1]итого!$1:$1048576,COLUMN(BK71),0)</f>
        <v>825198</v>
      </c>
      <c r="CK70" s="7">
        <f>VLOOKUP("*Тюменская*",[1]итого!$1:$1048576,COLUMN(BL71),0)</f>
        <v>832074</v>
      </c>
      <c r="CL70" s="7">
        <f>VLOOKUP("*Тюменская*",[1]итого!$1:$1048576,COLUMN(BM71),0)</f>
        <v>832185</v>
      </c>
      <c r="CM70" s="7">
        <f>VLOOKUP("*Тюменская*",[1]итого!$1:$1048576,COLUMN(BN71),0)</f>
        <v>831615</v>
      </c>
      <c r="CN70" s="7">
        <f>VLOOKUP("*Тюменская*",[1]итого!$1:$1048576,COLUMN(BO71),0)</f>
        <v>851882</v>
      </c>
      <c r="CO70" s="7">
        <f>VLOOKUP("*Тюменская*",[1]итого!$1:$1048576,COLUMN(BP71),0)</f>
        <v>844984</v>
      </c>
      <c r="CP70" s="7">
        <f>VLOOKUP("*Тюменская*",[1]итого!$1:$1048576,COLUMN(BQ71),0)</f>
        <v>845271</v>
      </c>
      <c r="CQ70" s="7">
        <f>VLOOKUP("*Тюменская*",[1]итого!$1:$1048576,COLUMN(BR71),0)</f>
        <v>831390</v>
      </c>
      <c r="CR70" s="7">
        <f>VLOOKUP("*Тюменская*",[1]итого!$1:$1048576,COLUMN(BS71),0)</f>
        <v>825253</v>
      </c>
      <c r="CS70" s="7">
        <f>VLOOKUP("*Тюменская*",[1]итого!$1:$1048576,COLUMN(BT71),0)</f>
        <v>842609</v>
      </c>
      <c r="CT70" s="7">
        <f>VLOOKUP("*Тюменская*",[1]итого!$1:$1048576,COLUMN(BU71),0)</f>
        <v>844923</v>
      </c>
      <c r="CU70" s="7">
        <f>VLOOKUP("*Тюменская*",[1]итого!$1:$1048576,COLUMN(BV71),0)</f>
        <v>849857</v>
      </c>
      <c r="CV70" s="7">
        <f>VLOOKUP("*Тюменская*",[1]итого!$1:$1048576,COLUMN(BW71),0)</f>
        <v>851336</v>
      </c>
      <c r="CW70" s="7">
        <f>VLOOKUP("*Тюменская*",[1]итого!$1:$1048576,COLUMN(BX71),0)</f>
        <v>853812</v>
      </c>
      <c r="CX70" s="7">
        <f>VLOOKUP("*Тюменская*",[1]итого!$1:$1048576,COLUMN(BY71),0)</f>
        <v>858201</v>
      </c>
      <c r="CY70" s="7">
        <f>VLOOKUP("*Тюменская*",[1]итого!$1:$1048576,COLUMN(BZ71),0)</f>
        <v>863206</v>
      </c>
      <c r="CZ70" s="7">
        <f>VLOOKUP("*Тюменская*",[1]итого!$1:$1048576,COLUMN(CA71),0)</f>
        <v>867091</v>
      </c>
      <c r="DA70" s="7">
        <f>VLOOKUP("*Тюменская*",[1]итого!$1:$1048576,COLUMN(CB71),0)</f>
        <v>864133</v>
      </c>
      <c r="DB70" s="7">
        <f>VLOOKUP("*Тюменская*",[1]итого!$1:$1048576,COLUMN(CC71),0)</f>
        <v>875093</v>
      </c>
      <c r="DC70" s="7">
        <f>VLOOKUP("*Тюменская*",[1]итого!$1:$1048576,COLUMN(CD71),0)</f>
        <v>884457</v>
      </c>
      <c r="DD70" s="7">
        <f>VLOOKUP("*Тюменская*",[1]итого!$1:$1048576,COLUMN(CE71),0)</f>
        <v>897726</v>
      </c>
      <c r="DE70" s="7">
        <f>VLOOKUP("*Тюменская*",[1]итого!$1:$1048576,COLUMN(CF71),0)</f>
        <v>910502</v>
      </c>
      <c r="DF70" s="7">
        <f>VLOOKUP("*Тюменская*",[1]итого!$1:$1048576,COLUMN(CG71),0)</f>
        <v>921600</v>
      </c>
    </row>
    <row r="71" spans="1:110" ht="47.25" x14ac:dyDescent="0.25">
      <c r="A71" s="10" t="s">
        <v>94</v>
      </c>
      <c r="B71" s="7">
        <v>167307.402</v>
      </c>
      <c r="C71" s="7">
        <v>168271.383</v>
      </c>
      <c r="D71" s="7">
        <v>169668.1</v>
      </c>
      <c r="E71" s="7">
        <v>169840.179</v>
      </c>
      <c r="F71" s="7">
        <v>171309.66500000001</v>
      </c>
      <c r="G71" s="7">
        <v>172828.764</v>
      </c>
      <c r="H71" s="7">
        <v>174642.853</v>
      </c>
      <c r="I71" s="7">
        <v>176672.21400000001</v>
      </c>
      <c r="J71" s="7">
        <v>177190.538</v>
      </c>
      <c r="K71" s="7">
        <v>179861.454</v>
      </c>
      <c r="L71" s="7">
        <v>183536.11</v>
      </c>
      <c r="M71" s="7">
        <v>183680.709</v>
      </c>
      <c r="N71" s="7">
        <v>184343.66</v>
      </c>
      <c r="O71" s="7">
        <v>188517.375</v>
      </c>
      <c r="P71" s="7">
        <v>191528.81099999999</v>
      </c>
      <c r="Q71" s="7">
        <v>193704.62700000001</v>
      </c>
      <c r="R71" s="7">
        <v>196282.541</v>
      </c>
      <c r="S71" s="7">
        <v>198230.99100000001</v>
      </c>
      <c r="T71" s="7">
        <v>200460.08799999999</v>
      </c>
      <c r="U71" s="7">
        <v>202553.66200000001</v>
      </c>
      <c r="V71" s="7">
        <v>202522.299</v>
      </c>
      <c r="W71" s="7">
        <v>205529.19500000001</v>
      </c>
      <c r="X71" s="7">
        <v>206257.712</v>
      </c>
      <c r="Y71" s="7">
        <v>212409.81640046</v>
      </c>
      <c r="Z71" s="7">
        <v>214190.41185311999</v>
      </c>
      <c r="AA71" s="7">
        <f>VLOOKUP("*Ханты*",[1]итого!$1:$1048576,COLUMN(B72),0)</f>
        <v>212410</v>
      </c>
      <c r="AB71" s="7">
        <f>VLOOKUP("*Ханты*",[1]итого!$1:$1048576,COLUMN(C72),0)</f>
        <v>214190</v>
      </c>
      <c r="AC71" s="7">
        <f>VLOOKUP("*Ханты*",[1]итого!$1:$1048576,COLUMN(D72),0)</f>
        <v>215823</v>
      </c>
      <c r="AD71" s="7">
        <f>VLOOKUP("*Ханты*",[1]итого!$1:$1048576,COLUMN(E72),0)</f>
        <v>217477</v>
      </c>
      <c r="AE71" s="7">
        <f>VLOOKUP("*Ханты*",[1]итого!$1:$1048576,COLUMN(F72),0)</f>
        <v>217434</v>
      </c>
      <c r="AF71" s="7">
        <f>VLOOKUP("*Ханты*",[1]итого!$1:$1048576,COLUMN(G72),0)</f>
        <v>218608</v>
      </c>
      <c r="AG71" s="7">
        <f>VLOOKUP("*Ханты*",[1]итого!$1:$1048576,COLUMN(H72),0)</f>
        <v>218117</v>
      </c>
      <c r="AH71" s="7">
        <f>VLOOKUP("*Ханты*",[1]итого!$1:$1048576,COLUMN(I72),0)</f>
        <v>219507</v>
      </c>
      <c r="AI71" s="7">
        <f>VLOOKUP("*Ханты*",[1]итого!$1:$1048576,COLUMN(J72),0)</f>
        <v>221065</v>
      </c>
      <c r="AJ71" s="7">
        <f>VLOOKUP("*Ханты*",[1]итого!$1:$1048576,COLUMN(K72),0)</f>
        <v>219224</v>
      </c>
      <c r="AK71" s="7">
        <f>VLOOKUP("*Ханты*",[1]итого!$1:$1048576,COLUMN(L72),0)</f>
        <v>221251</v>
      </c>
      <c r="AL71" s="7">
        <f>VLOOKUP("*Ханты*",[1]итого!$1:$1048576,COLUMN(M72),0)</f>
        <v>222370</v>
      </c>
      <c r="AM71" s="7">
        <f>VLOOKUP("*Ханты*",[1]итого!$1:$1048576,COLUMN(N72),0)</f>
        <v>223176</v>
      </c>
      <c r="AN71" s="7">
        <f>VLOOKUP("*Ханты*",[1]итого!$1:$1048576,COLUMN(O72),0)</f>
        <v>225130</v>
      </c>
      <c r="AO71" s="7">
        <f>VLOOKUP("*Ханты*",[1]итого!$1:$1048576,COLUMN(P72),0)</f>
        <v>226490</v>
      </c>
      <c r="AP71" s="7">
        <f>VLOOKUP("*Ханты*",[1]итого!$1:$1048576,COLUMN(Q72),0)</f>
        <v>227849</v>
      </c>
      <c r="AQ71" s="7">
        <f>VLOOKUP("*Ханты*",[1]итого!$1:$1048576,COLUMN(R72),0)</f>
        <v>229247</v>
      </c>
      <c r="AR71" s="7">
        <f>VLOOKUP("*Ханты*",[1]итого!$1:$1048576,COLUMN(S72),0)</f>
        <v>230980</v>
      </c>
      <c r="AS71" s="7">
        <f>VLOOKUP("*Ханты*",[1]итого!$1:$1048576,COLUMN(T72),0)</f>
        <v>234814</v>
      </c>
      <c r="AT71" s="7">
        <f>VLOOKUP("*Ханты*",[1]итого!$1:$1048576,COLUMN(U72),0)</f>
        <v>239120</v>
      </c>
      <c r="AU71" s="7">
        <f>VLOOKUP("*Ханты*",[1]итого!$1:$1048576,COLUMN(V72),0)</f>
        <v>244595</v>
      </c>
      <c r="AV71" s="7">
        <f>VLOOKUP("*Ханты*",[1]итого!$1:$1048576,COLUMN(W72),0)</f>
        <v>250838</v>
      </c>
      <c r="AW71" s="7">
        <f>VLOOKUP("*Ханты*",[1]итого!$1:$1048576,COLUMN(X72),0)</f>
        <v>250695</v>
      </c>
      <c r="AX71" s="7">
        <f>VLOOKUP("*Ханты*",[1]итого!$1:$1048576,COLUMN(Y72),0)</f>
        <v>252283</v>
      </c>
      <c r="AY71" s="7">
        <f>VLOOKUP("*Ханты*",[1]итого!$1:$1048576,COLUMN(Z72),0)</f>
        <v>252939</v>
      </c>
      <c r="AZ71" s="7">
        <f>VLOOKUP("*Ханты*",[1]итого!$1:$1048576,COLUMN(AA72),0)</f>
        <v>255494</v>
      </c>
      <c r="BA71" s="7">
        <f>VLOOKUP("*Ханты*",[1]итого!$1:$1048576,COLUMN(AB72),0)</f>
        <v>259343</v>
      </c>
      <c r="BB71" s="7">
        <f>VLOOKUP("*Ханты*",[1]итого!$1:$1048576,COLUMN(AC72),0)</f>
        <v>264980</v>
      </c>
      <c r="BC71" s="7">
        <f>VLOOKUP("*Ханты*",[1]итого!$1:$1048576,COLUMN(AD72),0)</f>
        <v>269015</v>
      </c>
      <c r="BD71" s="7">
        <f>VLOOKUP("*Ханты*",[1]итого!$1:$1048576,COLUMN(AE72),0)</f>
        <v>275080</v>
      </c>
      <c r="BE71" s="7">
        <f>VLOOKUP("*Ханты*",[1]итого!$1:$1048576,COLUMN(AF72),0)</f>
        <v>277409</v>
      </c>
      <c r="BF71" s="7">
        <f>VLOOKUP("*Ханты*",[1]итого!$1:$1048576,COLUMN(AG72),0)</f>
        <v>275397</v>
      </c>
      <c r="BG71" s="7">
        <f>VLOOKUP("*Ханты*",[1]итого!$1:$1048576,COLUMN(AH72),0)</f>
        <v>279707</v>
      </c>
      <c r="BH71" s="7">
        <f>VLOOKUP("*Ханты*",[1]итого!$1:$1048576,COLUMN(AI72),0)</f>
        <v>283172</v>
      </c>
      <c r="BI71" s="7">
        <f>VLOOKUP("*Ханты*",[1]итого!$1:$1048576,COLUMN(AJ72),0)</f>
        <v>284667</v>
      </c>
      <c r="BJ71" s="7">
        <f>VLOOKUP("*Ханты*",[1]итого!$1:$1048576,COLUMN(AK72),0)</f>
        <v>291320</v>
      </c>
      <c r="BK71" s="7">
        <f>VLOOKUP("*Ханты*",[1]итого!$1:$1048576,COLUMN(AL72),0)</f>
        <v>292839</v>
      </c>
      <c r="BL71" s="7">
        <f>VLOOKUP("*Ханты*",[1]итого!$1:$1048576,COLUMN(AM72),0)</f>
        <v>297016</v>
      </c>
      <c r="BM71" s="7">
        <f>VLOOKUP("*Ханты*",[1]итого!$1:$1048576,COLUMN(AN72),0)</f>
        <v>302101</v>
      </c>
      <c r="BN71" s="7">
        <f>VLOOKUP("*Ханты*",[1]итого!$1:$1048576,COLUMN(AO72),0)</f>
        <v>301064</v>
      </c>
      <c r="BO71" s="7">
        <f>VLOOKUP("*Ханты*",[1]итого!$1:$1048576,COLUMN(AP72),0)</f>
        <v>299744</v>
      </c>
      <c r="BP71" s="7">
        <f>VLOOKUP("*Ханты*",[1]итого!$1:$1048576,COLUMN(AQ72),0)</f>
        <v>300407</v>
      </c>
      <c r="BQ71" s="7">
        <f>VLOOKUP("*Ханты*",[1]итого!$1:$1048576,COLUMN(AR72),0)</f>
        <v>303771</v>
      </c>
      <c r="BR71" s="7">
        <f>VLOOKUP("*Ханты*",[1]итого!$1:$1048576,COLUMN(AS72),0)</f>
        <v>307172</v>
      </c>
      <c r="BS71" s="7">
        <f>VLOOKUP("*Ханты*",[1]итого!$1:$1048576,COLUMN(AT72),0)</f>
        <v>313415</v>
      </c>
      <c r="BT71" s="7">
        <f>VLOOKUP("*Ханты*",[1]итого!$1:$1048576,COLUMN(AU72),0)</f>
        <v>318495</v>
      </c>
      <c r="BU71" s="7">
        <f>VLOOKUP("*Ханты*",[1]итого!$1:$1048576,COLUMN(AV72),0)</f>
        <v>323626</v>
      </c>
      <c r="BV71" s="7">
        <f>VLOOKUP("*Ханты*",[1]итого!$1:$1048576,COLUMN(AW72),0)</f>
        <v>329262</v>
      </c>
      <c r="BW71" s="7">
        <f>VLOOKUP("*Ханты*",[1]итого!$1:$1048576,COLUMN(AX72),0)</f>
        <v>330690</v>
      </c>
      <c r="BX71" s="7">
        <f>VLOOKUP("*Ханты*",[1]итого!$1:$1048576,COLUMN(AY72),0)</f>
        <v>334760</v>
      </c>
      <c r="BY71" s="7">
        <f>VLOOKUP("*Ханты*",[1]итого!$1:$1048576,COLUMN(AZ72),0)</f>
        <v>340790</v>
      </c>
      <c r="BZ71" s="7">
        <f>VLOOKUP("*Ханты*",[1]итого!$1:$1048576,COLUMN(BA72),0)</f>
        <v>347665</v>
      </c>
      <c r="CA71" s="7">
        <f>VLOOKUP("*Ханты*",[1]итого!$1:$1048576,COLUMN(BB72),0)</f>
        <v>355578</v>
      </c>
      <c r="CB71" s="7">
        <f>VLOOKUP("*Ханты*",[1]итого!$1:$1048576,COLUMN(BC72),0)</f>
        <v>362729</v>
      </c>
      <c r="CC71" s="7">
        <f>VLOOKUP("*Ханты*",[1]итого!$1:$1048576,COLUMN(BD72),0)</f>
        <v>365673</v>
      </c>
      <c r="CD71" s="7">
        <f>VLOOKUP("*Ханты*",[1]итого!$1:$1048576,COLUMN(BE72),0)</f>
        <v>377527</v>
      </c>
      <c r="CE71" s="7">
        <f>VLOOKUP("*Ханты*",[1]итого!$1:$1048576,COLUMN(BF72),0)</f>
        <v>390289</v>
      </c>
      <c r="CF71" s="7">
        <f>VLOOKUP("*Ханты*",[1]итого!$1:$1048576,COLUMN(BG72),0)</f>
        <v>398405</v>
      </c>
      <c r="CG71" s="7">
        <f>VLOOKUP("*Ханты*",[1]итого!$1:$1048576,COLUMN(BH72),0)</f>
        <v>403651</v>
      </c>
      <c r="CH71" s="7">
        <f>VLOOKUP("*Ханты*",[1]итого!$1:$1048576,COLUMN(BI72),0)</f>
        <v>405074</v>
      </c>
      <c r="CI71" s="7">
        <f>VLOOKUP("*Ханты*",[1]итого!$1:$1048576,COLUMN(BJ72),0)</f>
        <v>403631</v>
      </c>
      <c r="CJ71" s="7">
        <f>VLOOKUP("*Ханты*",[1]итого!$1:$1048576,COLUMN(BK72),0)</f>
        <v>402608</v>
      </c>
      <c r="CK71" s="7">
        <f>VLOOKUP("*Ханты*",[1]итого!$1:$1048576,COLUMN(BL72),0)</f>
        <v>404539</v>
      </c>
      <c r="CL71" s="7">
        <f>VLOOKUP("*Ханты*",[1]итого!$1:$1048576,COLUMN(BM72),0)</f>
        <v>401416</v>
      </c>
      <c r="CM71" s="7">
        <f>VLOOKUP("*Ханты*",[1]итого!$1:$1048576,COLUMN(BN72),0)</f>
        <v>400804</v>
      </c>
      <c r="CN71" s="7">
        <f>VLOOKUP("*Ханты*",[1]итого!$1:$1048576,COLUMN(BO72),0)</f>
        <v>408323</v>
      </c>
      <c r="CO71" s="7">
        <f>VLOOKUP("*Ханты*",[1]итого!$1:$1048576,COLUMN(BP72),0)</f>
        <v>403352</v>
      </c>
      <c r="CP71" s="7">
        <f>VLOOKUP("*Ханты*",[1]итого!$1:$1048576,COLUMN(BQ72),0)</f>
        <v>402414</v>
      </c>
      <c r="CQ71" s="7">
        <f>VLOOKUP("*Ханты*",[1]итого!$1:$1048576,COLUMN(BR72),0)</f>
        <v>393765</v>
      </c>
      <c r="CR71" s="7">
        <f>VLOOKUP("*Ханты*",[1]итого!$1:$1048576,COLUMN(BS72),0)</f>
        <v>390132</v>
      </c>
      <c r="CS71" s="7">
        <f>VLOOKUP("*Ханты*",[1]итого!$1:$1048576,COLUMN(BT72),0)</f>
        <v>395514</v>
      </c>
      <c r="CT71" s="7">
        <f>VLOOKUP("*Ханты*",[1]итого!$1:$1048576,COLUMN(BU72),0)</f>
        <v>396235</v>
      </c>
      <c r="CU71" s="7">
        <f>VLOOKUP("*Ханты*",[1]итого!$1:$1048576,COLUMN(BV72),0)</f>
        <v>397018</v>
      </c>
      <c r="CV71" s="7">
        <f>VLOOKUP("*Ханты*",[1]итого!$1:$1048576,COLUMN(BW72),0)</f>
        <v>397188</v>
      </c>
      <c r="CW71" s="7">
        <f>VLOOKUP("*Ханты*",[1]итого!$1:$1048576,COLUMN(BX72),0)</f>
        <v>397958</v>
      </c>
      <c r="CX71" s="7">
        <f>VLOOKUP("*Ханты*",[1]итого!$1:$1048576,COLUMN(BY72),0)</f>
        <v>399675</v>
      </c>
      <c r="CY71" s="7">
        <f>VLOOKUP("*Ханты*",[1]итого!$1:$1048576,COLUMN(BZ72),0)</f>
        <v>401626</v>
      </c>
      <c r="CZ71" s="7">
        <f>VLOOKUP("*Ханты*",[1]итого!$1:$1048576,COLUMN(CA72),0)</f>
        <v>402523</v>
      </c>
      <c r="DA71" s="7">
        <f>VLOOKUP("*Ханты*",[1]итого!$1:$1048576,COLUMN(CB72),0)</f>
        <v>399465</v>
      </c>
      <c r="DB71" s="7">
        <f>VLOOKUP("*Ханты*",[1]итого!$1:$1048576,COLUMN(CC72),0)</f>
        <v>403771</v>
      </c>
      <c r="DC71" s="7">
        <f>VLOOKUP("*Ханты*",[1]итого!$1:$1048576,COLUMN(CD72),0)</f>
        <v>407489</v>
      </c>
      <c r="DD71" s="7">
        <f>VLOOKUP("*Ханты*",[1]итого!$1:$1048576,COLUMN(CE72),0)</f>
        <v>412789</v>
      </c>
      <c r="DE71" s="7">
        <f>VLOOKUP("*Ханты*",[1]итого!$1:$1048576,COLUMN(CF72),0)</f>
        <v>417691</v>
      </c>
      <c r="DF71" s="7">
        <f>VLOOKUP("*Ханты*",[1]итого!$1:$1048576,COLUMN(CG72),0)</f>
        <v>423074</v>
      </c>
    </row>
    <row r="72" spans="1:110" ht="31.5" x14ac:dyDescent="0.25">
      <c r="A72" s="10" t="s">
        <v>95</v>
      </c>
      <c r="B72" s="7">
        <v>55248.718999999997</v>
      </c>
      <c r="C72" s="7">
        <v>55610.035000000003</v>
      </c>
      <c r="D72" s="7">
        <v>56239.15</v>
      </c>
      <c r="E72" s="7">
        <v>56450.84</v>
      </c>
      <c r="F72" s="7">
        <v>57484.900999999998</v>
      </c>
      <c r="G72" s="7">
        <v>58500.281999999999</v>
      </c>
      <c r="H72" s="7">
        <v>59717.887999999999</v>
      </c>
      <c r="I72" s="7">
        <v>60668.425999999999</v>
      </c>
      <c r="J72" s="7">
        <v>61127.233</v>
      </c>
      <c r="K72" s="7">
        <v>62152.158000000003</v>
      </c>
      <c r="L72" s="7">
        <v>63355.934999999998</v>
      </c>
      <c r="M72" s="7">
        <v>63446.796000000002</v>
      </c>
      <c r="N72" s="7">
        <v>64302.09</v>
      </c>
      <c r="O72" s="7">
        <v>65276.470999999998</v>
      </c>
      <c r="P72" s="7">
        <v>66618.085000000006</v>
      </c>
      <c r="Q72" s="7">
        <v>67396.926999999996</v>
      </c>
      <c r="R72" s="7">
        <v>68511.236000000004</v>
      </c>
      <c r="S72" s="7">
        <v>69777.775999999998</v>
      </c>
      <c r="T72" s="7">
        <v>71230.706999999995</v>
      </c>
      <c r="U72" s="7">
        <v>71992.379000000001</v>
      </c>
      <c r="V72" s="7">
        <v>72717.275999999998</v>
      </c>
      <c r="W72" s="7">
        <v>73934.614000000001</v>
      </c>
      <c r="X72" s="7">
        <v>74485.34</v>
      </c>
      <c r="Y72" s="7">
        <v>75822.453361799999</v>
      </c>
      <c r="Z72" s="7">
        <v>76564.793857439989</v>
      </c>
      <c r="AA72" s="7">
        <f>VLOOKUP("*Ямало*",[1]итого!$1:$1048576,COLUMN(B73),0)</f>
        <v>75822</v>
      </c>
      <c r="AB72" s="7">
        <f>VLOOKUP("*Ямало*",[1]итого!$1:$1048576,COLUMN(C73),0)</f>
        <v>76565</v>
      </c>
      <c r="AC72" s="7">
        <f>VLOOKUP("*Ямало*",[1]итого!$1:$1048576,COLUMN(D73),0)</f>
        <v>77386</v>
      </c>
      <c r="AD72" s="7">
        <f>VLOOKUP("*Ямало*",[1]итого!$1:$1048576,COLUMN(E73),0)</f>
        <v>78178</v>
      </c>
      <c r="AE72" s="7">
        <f>VLOOKUP("*Ямало*",[1]итого!$1:$1048576,COLUMN(F73),0)</f>
        <v>78575</v>
      </c>
      <c r="AF72" s="7">
        <f>VLOOKUP("*Ямало*",[1]итого!$1:$1048576,COLUMN(G73),0)</f>
        <v>79406</v>
      </c>
      <c r="AG72" s="7">
        <f>VLOOKUP("*Ямало*",[1]итого!$1:$1048576,COLUMN(H73),0)</f>
        <v>79616</v>
      </c>
      <c r="AH72" s="7">
        <f>VLOOKUP("*Ямало*",[1]итого!$1:$1048576,COLUMN(I73),0)</f>
        <v>80500</v>
      </c>
      <c r="AI72" s="7">
        <f>VLOOKUP("*Ямало*",[1]итого!$1:$1048576,COLUMN(J73),0)</f>
        <v>81401</v>
      </c>
      <c r="AJ72" s="7">
        <f>VLOOKUP("*Ямало*",[1]итого!$1:$1048576,COLUMN(K73),0)</f>
        <v>81602</v>
      </c>
      <c r="AK72" s="7">
        <f>VLOOKUP("*Ямало*",[1]итого!$1:$1048576,COLUMN(L73),0)</f>
        <v>82792</v>
      </c>
      <c r="AL72" s="7">
        <f>VLOOKUP("*Ямало*",[1]итого!$1:$1048576,COLUMN(M73),0)</f>
        <v>83005</v>
      </c>
      <c r="AM72" s="7">
        <f>VLOOKUP("*Ямало*",[1]итого!$1:$1048576,COLUMN(N73),0)</f>
        <v>83577</v>
      </c>
      <c r="AN72" s="7">
        <f>VLOOKUP("*Ямало*",[1]итого!$1:$1048576,COLUMN(O73),0)</f>
        <v>84527</v>
      </c>
      <c r="AO72" s="7">
        <f>VLOOKUP("*Ямало*",[1]итого!$1:$1048576,COLUMN(P73),0)</f>
        <v>85218</v>
      </c>
      <c r="AP72" s="7">
        <f>VLOOKUP("*Ямало*",[1]итого!$1:$1048576,COLUMN(Q73),0)</f>
        <v>85184</v>
      </c>
      <c r="AQ72" s="7">
        <f>VLOOKUP("*Ямало*",[1]итого!$1:$1048576,COLUMN(R73),0)</f>
        <v>85693</v>
      </c>
      <c r="AR72" s="7">
        <f>VLOOKUP("*Ямало*",[1]итого!$1:$1048576,COLUMN(S73),0)</f>
        <v>86508</v>
      </c>
      <c r="AS72" s="7">
        <f>VLOOKUP("*Ямало*",[1]итого!$1:$1048576,COLUMN(T73),0)</f>
        <v>88366</v>
      </c>
      <c r="AT72" s="7">
        <f>VLOOKUP("*Ямало*",[1]итого!$1:$1048576,COLUMN(U73),0)</f>
        <v>90464</v>
      </c>
      <c r="AU72" s="7">
        <f>VLOOKUP("*Ямало*",[1]итого!$1:$1048576,COLUMN(V73),0)</f>
        <v>92338</v>
      </c>
      <c r="AV72" s="7">
        <f>VLOOKUP("*Ямало*",[1]итого!$1:$1048576,COLUMN(W73),0)</f>
        <v>93732</v>
      </c>
      <c r="AW72" s="7">
        <f>VLOOKUP("*Ямало*",[1]итого!$1:$1048576,COLUMN(X73),0)</f>
        <v>94093</v>
      </c>
      <c r="AX72" s="7">
        <f>VLOOKUP("*Ямало*",[1]итого!$1:$1048576,COLUMN(Y73),0)</f>
        <v>90586</v>
      </c>
      <c r="AY72" s="7">
        <f>VLOOKUP("*Ямало*",[1]итого!$1:$1048576,COLUMN(Z73),0)</f>
        <v>90732</v>
      </c>
      <c r="AZ72" s="7">
        <f>VLOOKUP("*Ямало*",[1]итого!$1:$1048576,COLUMN(AA73),0)</f>
        <v>91489</v>
      </c>
      <c r="BA72" s="7">
        <f>VLOOKUP("*Ямало*",[1]итого!$1:$1048576,COLUMN(AB73),0)</f>
        <v>92646</v>
      </c>
      <c r="BB72" s="7">
        <f>VLOOKUP("*Ямало*",[1]итого!$1:$1048576,COLUMN(AC73),0)</f>
        <v>94741</v>
      </c>
      <c r="BC72" s="7">
        <f>VLOOKUP("*Ямало*",[1]итого!$1:$1048576,COLUMN(AD73),0)</f>
        <v>96357</v>
      </c>
      <c r="BD72" s="7">
        <f>VLOOKUP("*Ямало*",[1]итого!$1:$1048576,COLUMN(AE73),0)</f>
        <v>98985</v>
      </c>
      <c r="BE72" s="7">
        <f>VLOOKUP("*Ямало*",[1]итого!$1:$1048576,COLUMN(AF73),0)</f>
        <v>99915</v>
      </c>
      <c r="BF72" s="7">
        <f>VLOOKUP("*Ямало*",[1]итого!$1:$1048576,COLUMN(AG73),0)</f>
        <v>98011</v>
      </c>
      <c r="BG72" s="7">
        <f>VLOOKUP("*Ямало*",[1]итого!$1:$1048576,COLUMN(AH73),0)</f>
        <v>99877</v>
      </c>
      <c r="BH72" s="7">
        <f>VLOOKUP("*Ямало*",[1]итого!$1:$1048576,COLUMN(AI73),0)</f>
        <v>97174</v>
      </c>
      <c r="BI72" s="7">
        <f>VLOOKUP("*Ямало*",[1]итого!$1:$1048576,COLUMN(AJ73),0)</f>
        <v>97486</v>
      </c>
      <c r="BJ72" s="7">
        <f>VLOOKUP("*Ямало*",[1]итого!$1:$1048576,COLUMN(AK73),0)</f>
        <v>99956</v>
      </c>
      <c r="BK72" s="7">
        <f>VLOOKUP("*Ямало*",[1]итого!$1:$1048576,COLUMN(AL73),0)</f>
        <v>100711</v>
      </c>
      <c r="BL72" s="7">
        <f>VLOOKUP("*Ямало*",[1]итого!$1:$1048576,COLUMN(AM73),0)</f>
        <v>101820</v>
      </c>
      <c r="BM72" s="7">
        <f>VLOOKUP("*Ямало*",[1]итого!$1:$1048576,COLUMN(AN73),0)</f>
        <v>103804</v>
      </c>
      <c r="BN72" s="7">
        <f>VLOOKUP("*Ямало*",[1]итого!$1:$1048576,COLUMN(AO73),0)</f>
        <v>103546</v>
      </c>
      <c r="BO72" s="7">
        <f>VLOOKUP("*Ямало*",[1]итого!$1:$1048576,COLUMN(AP73),0)</f>
        <v>103556</v>
      </c>
      <c r="BP72" s="7">
        <f>VLOOKUP("*Ямало*",[1]итого!$1:$1048576,COLUMN(AQ73),0)</f>
        <v>104308</v>
      </c>
      <c r="BQ72" s="7">
        <f>VLOOKUP("*Ямало*",[1]итого!$1:$1048576,COLUMN(AR73),0)</f>
        <v>106102</v>
      </c>
      <c r="BR72" s="7">
        <f>VLOOKUP("*Ямало*",[1]итого!$1:$1048576,COLUMN(AS73),0)</f>
        <v>106987</v>
      </c>
      <c r="BS72" s="7">
        <f>VLOOKUP("*Ямало*",[1]итого!$1:$1048576,COLUMN(AT73),0)</f>
        <v>109689</v>
      </c>
      <c r="BT72" s="7">
        <f>VLOOKUP("*Ямало*",[1]итого!$1:$1048576,COLUMN(AU73),0)</f>
        <v>111457</v>
      </c>
      <c r="BU72" s="7">
        <f>VLOOKUP("*Ямало*",[1]итого!$1:$1048576,COLUMN(AV73),0)</f>
        <v>113465</v>
      </c>
      <c r="BV72" s="7">
        <f>VLOOKUP("*Ямало*",[1]итого!$1:$1048576,COLUMN(AW73),0)</f>
        <v>111474</v>
      </c>
      <c r="BW72" s="7">
        <f>VLOOKUP("*Ямало*",[1]итого!$1:$1048576,COLUMN(AX73),0)</f>
        <v>112234</v>
      </c>
      <c r="BX72" s="7">
        <f>VLOOKUP("*Ямало*",[1]итого!$1:$1048576,COLUMN(AY73),0)</f>
        <v>113838</v>
      </c>
      <c r="BY72" s="7">
        <f>VLOOKUP("*Ямало*",[1]итого!$1:$1048576,COLUMN(AZ73),0)</f>
        <v>115994</v>
      </c>
      <c r="BZ72" s="7">
        <f>VLOOKUP("*Ямало*",[1]итого!$1:$1048576,COLUMN(BA73),0)</f>
        <v>119295</v>
      </c>
      <c r="CA72" s="7">
        <f>VLOOKUP("*Ямало*",[1]итого!$1:$1048576,COLUMN(BB73),0)</f>
        <v>122610</v>
      </c>
      <c r="CB72" s="7">
        <f>VLOOKUP("*Ямало*",[1]итого!$1:$1048576,COLUMN(BC73),0)</f>
        <v>125950</v>
      </c>
      <c r="CC72" s="7">
        <f>VLOOKUP("*Ямало*",[1]итого!$1:$1048576,COLUMN(BD73),0)</f>
        <v>127280</v>
      </c>
      <c r="CD72" s="7">
        <f>VLOOKUP("*Ямало*",[1]итого!$1:$1048576,COLUMN(BE73),0)</f>
        <v>132400</v>
      </c>
      <c r="CE72" s="7">
        <f>VLOOKUP("*Ямало*",[1]итого!$1:$1048576,COLUMN(BF73),0)</f>
        <v>134364</v>
      </c>
      <c r="CF72" s="7">
        <f>VLOOKUP("*Ямало*",[1]итого!$1:$1048576,COLUMN(BG73),0)</f>
        <v>137419</v>
      </c>
      <c r="CG72" s="7">
        <f>VLOOKUP("*Ямало*",[1]итого!$1:$1048576,COLUMN(BH73),0)</f>
        <v>138891</v>
      </c>
      <c r="CH72" s="7">
        <f>VLOOKUP("*Ямало*",[1]итого!$1:$1048576,COLUMN(BI73),0)</f>
        <v>137192</v>
      </c>
      <c r="CI72" s="7">
        <f>VLOOKUP("*Ямало*",[1]итого!$1:$1048576,COLUMN(BJ73),0)</f>
        <v>137396</v>
      </c>
      <c r="CJ72" s="7">
        <f>VLOOKUP("*Ямало*",[1]итого!$1:$1048576,COLUMN(BK73),0)</f>
        <v>137541</v>
      </c>
      <c r="CK72" s="7">
        <f>VLOOKUP("*Ямало*",[1]итого!$1:$1048576,COLUMN(BL73),0)</f>
        <v>138207</v>
      </c>
      <c r="CL72" s="7">
        <f>VLOOKUP("*Ямало*",[1]итого!$1:$1048576,COLUMN(BM73),0)</f>
        <v>139057</v>
      </c>
      <c r="CM72" s="7">
        <f>VLOOKUP("*Ямало*",[1]итого!$1:$1048576,COLUMN(BN73),0)</f>
        <v>136751</v>
      </c>
      <c r="CN72" s="7">
        <f>VLOOKUP("*Ямало*",[1]итого!$1:$1048576,COLUMN(BO73),0)</f>
        <v>140578</v>
      </c>
      <c r="CO72" s="7">
        <f>VLOOKUP("*Ямало*",[1]итого!$1:$1048576,COLUMN(BP73),0)</f>
        <v>139035</v>
      </c>
      <c r="CP72" s="7">
        <f>VLOOKUP("*Ямало*",[1]итого!$1:$1048576,COLUMN(BQ73),0)</f>
        <v>139593</v>
      </c>
      <c r="CQ72" s="7">
        <f>VLOOKUP("*Ямало*",[1]итого!$1:$1048576,COLUMN(BR73),0)</f>
        <v>137011</v>
      </c>
      <c r="CR72" s="7">
        <f>VLOOKUP("*Ямало*",[1]итого!$1:$1048576,COLUMN(BS73),0)</f>
        <v>136128</v>
      </c>
      <c r="CS72" s="7">
        <f>VLOOKUP("*Ямало*",[1]итого!$1:$1048576,COLUMN(BT73),0)</f>
        <v>140534</v>
      </c>
      <c r="CT72" s="7">
        <f>VLOOKUP("*Ямало*",[1]итого!$1:$1048576,COLUMN(BU73),0)</f>
        <v>140559</v>
      </c>
      <c r="CU72" s="7">
        <f>VLOOKUP("*Ямало*",[1]итого!$1:$1048576,COLUMN(BV73),0)</f>
        <v>141589</v>
      </c>
      <c r="CV72" s="7">
        <f>VLOOKUP("*Ямало*",[1]итого!$1:$1048576,COLUMN(BW73),0)</f>
        <v>141495</v>
      </c>
      <c r="CW72" s="7">
        <f>VLOOKUP("*Ямало*",[1]итого!$1:$1048576,COLUMN(BX73),0)</f>
        <v>141389</v>
      </c>
      <c r="CX72" s="7">
        <f>VLOOKUP("*Ямало*",[1]итого!$1:$1048576,COLUMN(BY73),0)</f>
        <v>141890</v>
      </c>
      <c r="CY72" s="7">
        <f>VLOOKUP("*Ямало*",[1]итого!$1:$1048576,COLUMN(BZ73),0)</f>
        <v>142640</v>
      </c>
      <c r="CZ72" s="7">
        <f>VLOOKUP("*Ямало*",[1]итого!$1:$1048576,COLUMN(CA73),0)</f>
        <v>143475</v>
      </c>
      <c r="DA72" s="7">
        <f>VLOOKUP("*Ямало*",[1]итого!$1:$1048576,COLUMN(CB73),0)</f>
        <v>142659</v>
      </c>
      <c r="DB72" s="7">
        <f>VLOOKUP("*Ямало*",[1]итого!$1:$1048576,COLUMN(CC73),0)</f>
        <v>144797</v>
      </c>
      <c r="DC72" s="7">
        <f>VLOOKUP("*Ямало*",[1]итого!$1:$1048576,COLUMN(CD73),0)</f>
        <v>146353</v>
      </c>
      <c r="DD72" s="7">
        <f>VLOOKUP("*Ямало*",[1]итого!$1:$1048576,COLUMN(CE73),0)</f>
        <v>148652</v>
      </c>
      <c r="DE72" s="7">
        <f>VLOOKUP("*Ямало*",[1]итого!$1:$1048576,COLUMN(CF73),0)</f>
        <v>150615</v>
      </c>
      <c r="DF72" s="7">
        <f>VLOOKUP("*Ямало*",[1]итого!$1:$1048576,COLUMN(CG73),0)</f>
        <v>151095</v>
      </c>
    </row>
    <row r="73" spans="1:110" ht="31.5" x14ac:dyDescent="0.25">
      <c r="A73" s="10" t="s">
        <v>96</v>
      </c>
      <c r="B73" s="7">
        <v>70665.409</v>
      </c>
      <c r="C73" s="7">
        <v>71498.289000000004</v>
      </c>
      <c r="D73" s="7">
        <v>72336.260999999999</v>
      </c>
      <c r="E73" s="7">
        <v>72782.709000000003</v>
      </c>
      <c r="F73" s="7">
        <v>73529.517000000007</v>
      </c>
      <c r="G73" s="7">
        <v>74067.153000000006</v>
      </c>
      <c r="H73" s="7">
        <v>75151.087</v>
      </c>
      <c r="I73" s="7">
        <v>76196.002999999997</v>
      </c>
      <c r="J73" s="7">
        <v>76324.652000000002</v>
      </c>
      <c r="K73" s="7">
        <v>77661.085000000006</v>
      </c>
      <c r="L73" s="7">
        <v>79528.369000000006</v>
      </c>
      <c r="M73" s="7">
        <v>79823.558000000005</v>
      </c>
      <c r="N73" s="7">
        <v>81766.903999999995</v>
      </c>
      <c r="O73" s="7">
        <v>82693.885999999999</v>
      </c>
      <c r="P73" s="7">
        <v>84358.904999999999</v>
      </c>
      <c r="Q73" s="7">
        <v>85861.471999999994</v>
      </c>
      <c r="R73" s="7">
        <v>87565.918999999994</v>
      </c>
      <c r="S73" s="7">
        <v>89032.543999999994</v>
      </c>
      <c r="T73" s="7">
        <v>89934.691000000006</v>
      </c>
      <c r="U73" s="7">
        <v>91700.914000000004</v>
      </c>
      <c r="V73" s="7">
        <v>92955.587</v>
      </c>
      <c r="W73" s="7">
        <v>95013.384999999995</v>
      </c>
      <c r="X73" s="7">
        <v>96578.361999999994</v>
      </c>
      <c r="Y73" s="7">
        <v>99526.497185979984</v>
      </c>
      <c r="Z73" s="7">
        <v>101037.78544400999</v>
      </c>
      <c r="AA73" s="7">
        <f>VLOOKUP("*Тюменская область без*",[1]итого!$1:$1048576,COLUMN(B74),0)</f>
        <v>99526</v>
      </c>
      <c r="AB73" s="7">
        <f>VLOOKUP("*Тюменская область без*",[1]итого!$1:$1048576,COLUMN(C74),0)</f>
        <v>101038</v>
      </c>
      <c r="AC73" s="7">
        <f>VLOOKUP("*Тюменская область без*",[1]итого!$1:$1048576,COLUMN(D74),0)</f>
        <v>102430</v>
      </c>
      <c r="AD73" s="7">
        <f>VLOOKUP("*Тюменская область без*",[1]итого!$1:$1048576,COLUMN(E74),0)</f>
        <v>103780</v>
      </c>
      <c r="AE73" s="7">
        <f>VLOOKUP("*Тюменская область без*",[1]итого!$1:$1048576,COLUMN(F74),0)</f>
        <v>104655</v>
      </c>
      <c r="AF73" s="7">
        <f>VLOOKUP("*Тюменская область без*",[1]итого!$1:$1048576,COLUMN(G74),0)</f>
        <v>105524</v>
      </c>
      <c r="AG73" s="7">
        <f>VLOOKUP("*Тюменская область без*",[1]итого!$1:$1048576,COLUMN(H74),0)</f>
        <v>105768</v>
      </c>
      <c r="AH73" s="7">
        <f>VLOOKUP("*Тюменская область без*",[1]итого!$1:$1048576,COLUMN(I74),0)</f>
        <v>107121</v>
      </c>
      <c r="AI73" s="7">
        <f>VLOOKUP("*Тюменская область без*",[1]итого!$1:$1048576,COLUMN(J74),0)</f>
        <v>108722</v>
      </c>
      <c r="AJ73" s="7">
        <f>VLOOKUP("*Тюменская область без*",[1]итого!$1:$1048576,COLUMN(K74),0)</f>
        <v>108397</v>
      </c>
      <c r="AK73" s="7">
        <f>VLOOKUP("*Тюменская область без*",[1]итого!$1:$1048576,COLUMN(L74),0)</f>
        <v>110411</v>
      </c>
      <c r="AL73" s="7">
        <f>VLOOKUP("*Тюменская область без*",[1]итого!$1:$1048576,COLUMN(M74),0)</f>
        <v>111952</v>
      </c>
      <c r="AM73" s="7">
        <f>VLOOKUP("*Тюменская область без*",[1]итого!$1:$1048576,COLUMN(N74),0)</f>
        <v>112100</v>
      </c>
      <c r="AN73" s="7">
        <f>VLOOKUP("*Тюменская область без*",[1]итого!$1:$1048576,COLUMN(O74),0)</f>
        <v>113965</v>
      </c>
      <c r="AO73" s="7">
        <f>VLOOKUP("*Тюменская область без*",[1]итого!$1:$1048576,COLUMN(P74),0)</f>
        <v>115848</v>
      </c>
      <c r="AP73" s="7">
        <f>VLOOKUP("*Тюменская область без*",[1]итого!$1:$1048576,COLUMN(Q74),0)</f>
        <v>116682</v>
      </c>
      <c r="AQ73" s="7">
        <f>VLOOKUP("*Тюменская область без*",[1]итого!$1:$1048576,COLUMN(R74),0)</f>
        <v>117943</v>
      </c>
      <c r="AR73" s="7">
        <f>VLOOKUP("*Тюменская область без*",[1]итого!$1:$1048576,COLUMN(S74),0)</f>
        <v>119524</v>
      </c>
      <c r="AS73" s="7">
        <f>VLOOKUP("*Тюменская область без*",[1]итого!$1:$1048576,COLUMN(T74),0)</f>
        <v>121824</v>
      </c>
      <c r="AT73" s="7">
        <f>VLOOKUP("*Тюменская область без*",[1]итого!$1:$1048576,COLUMN(U74),0)</f>
        <v>124332</v>
      </c>
      <c r="AU73" s="7">
        <f>VLOOKUP("*Тюменская область без*",[1]итого!$1:$1048576,COLUMN(V74),0)</f>
        <v>127737</v>
      </c>
      <c r="AV73" s="7">
        <f>VLOOKUP("*Тюменская область без*",[1]итого!$1:$1048576,COLUMN(W74),0)</f>
        <v>131901</v>
      </c>
      <c r="AW73" s="7">
        <f>VLOOKUP("*Тюменская область без*",[1]итого!$1:$1048576,COLUMN(X74),0)</f>
        <v>131833</v>
      </c>
      <c r="AX73" s="7">
        <f>VLOOKUP("*Тюменская область без*",[1]итого!$1:$1048576,COLUMN(Y74),0)</f>
        <v>134448</v>
      </c>
      <c r="AY73" s="7">
        <f>VLOOKUP("*Тюменская область без*",[1]итого!$1:$1048576,COLUMN(Z74),0)</f>
        <v>135867</v>
      </c>
      <c r="AZ73" s="7">
        <f>VLOOKUP("*Тюменская область без*",[1]итого!$1:$1048576,COLUMN(AA74),0)</f>
        <v>138465</v>
      </c>
      <c r="BA73" s="7">
        <f>VLOOKUP("*Тюменская область без*",[1]итого!$1:$1048576,COLUMN(AB74),0)</f>
        <v>142467</v>
      </c>
      <c r="BB73" s="7">
        <f>VLOOKUP("*Тюменская область без*",[1]итого!$1:$1048576,COLUMN(AC74),0)</f>
        <v>145979</v>
      </c>
      <c r="BC73" s="7">
        <f>VLOOKUP("*Тюменская область без*",[1]итого!$1:$1048576,COLUMN(AD74),0)</f>
        <v>149241</v>
      </c>
      <c r="BD73" s="7">
        <f>VLOOKUP("*Тюменская область без*",[1]итого!$1:$1048576,COLUMN(AE74),0)</f>
        <v>154369</v>
      </c>
      <c r="BE73" s="7">
        <f>VLOOKUP("*Тюменская область без*",[1]итого!$1:$1048576,COLUMN(AF74),0)</f>
        <v>155311</v>
      </c>
      <c r="BF73" s="7">
        <f>VLOOKUP("*Тюменская область без*",[1]итого!$1:$1048576,COLUMN(AG74),0)</f>
        <v>149780</v>
      </c>
      <c r="BG73" s="7">
        <f>VLOOKUP("*Тюменская область без*",[1]итого!$1:$1048576,COLUMN(AH74),0)</f>
        <v>153911</v>
      </c>
      <c r="BH73" s="7">
        <f>VLOOKUP("*Тюменская область без*",[1]итого!$1:$1048576,COLUMN(AI74),0)</f>
        <v>156808</v>
      </c>
      <c r="BI73" s="7">
        <f>VLOOKUP("*Тюменская область без*",[1]итого!$1:$1048576,COLUMN(AJ74),0)</f>
        <v>156672</v>
      </c>
      <c r="BJ73" s="7">
        <f>VLOOKUP("*Тюменская область без*",[1]итого!$1:$1048576,COLUMN(AK74),0)</f>
        <v>162267</v>
      </c>
      <c r="BK73" s="7">
        <f>VLOOKUP("*Тюменская область без*",[1]итого!$1:$1048576,COLUMN(AL74),0)</f>
        <v>164891</v>
      </c>
      <c r="BL73" s="7">
        <f>VLOOKUP("*Тюменская область без*",[1]итого!$1:$1048576,COLUMN(AM74),0)</f>
        <v>169137</v>
      </c>
      <c r="BM73" s="7">
        <f>VLOOKUP("*Тюменская область без*",[1]итого!$1:$1048576,COLUMN(AN74),0)</f>
        <v>174535</v>
      </c>
      <c r="BN73" s="7">
        <f>VLOOKUP("*Тюменская область без*",[1]итого!$1:$1048576,COLUMN(AO74),0)</f>
        <v>174884</v>
      </c>
      <c r="BO73" s="7">
        <f>VLOOKUP("*Тюменская область без*",[1]итого!$1:$1048576,COLUMN(AP74),0)</f>
        <v>174942</v>
      </c>
      <c r="BP73" s="7">
        <f>VLOOKUP("*Тюменская область без*",[1]итого!$1:$1048576,COLUMN(AQ74),0)</f>
        <v>176447</v>
      </c>
      <c r="BQ73" s="7">
        <f>VLOOKUP("*Тюменская область без*",[1]итого!$1:$1048576,COLUMN(AR74),0)</f>
        <v>179071</v>
      </c>
      <c r="BR73" s="7">
        <f>VLOOKUP("*Тюменская область без*",[1]итого!$1:$1048576,COLUMN(AS74),0)</f>
        <v>181654</v>
      </c>
      <c r="BS73" s="7">
        <f>VLOOKUP("*Тюменская область без*",[1]итого!$1:$1048576,COLUMN(AT74),0)</f>
        <v>187143</v>
      </c>
      <c r="BT73" s="7">
        <f>VLOOKUP("*Тюменская область без*",[1]итого!$1:$1048576,COLUMN(AU74),0)</f>
        <v>191684</v>
      </c>
      <c r="BU73" s="7">
        <f>VLOOKUP("*Тюменская область без*",[1]итого!$1:$1048576,COLUMN(AV74),0)</f>
        <v>195283</v>
      </c>
      <c r="BV73" s="7">
        <f>VLOOKUP("*Тюменская область без*",[1]итого!$1:$1048576,COLUMN(AW74),0)</f>
        <v>200603</v>
      </c>
      <c r="BW73" s="7">
        <f>VLOOKUP("*Тюменская область без*",[1]итого!$1:$1048576,COLUMN(AX74),0)</f>
        <v>203104</v>
      </c>
      <c r="BX73" s="7">
        <f>VLOOKUP("*Тюменская область без*",[1]итого!$1:$1048576,COLUMN(AY74),0)</f>
        <v>207199</v>
      </c>
      <c r="BY73" s="7">
        <f>VLOOKUP("*Тюменская область без*",[1]итого!$1:$1048576,COLUMN(AZ74),0)</f>
        <v>213279</v>
      </c>
      <c r="BZ73" s="7">
        <f>VLOOKUP("*Тюменская область без*",[1]итого!$1:$1048576,COLUMN(BA74),0)</f>
        <v>219225</v>
      </c>
      <c r="CA73" s="7">
        <f>VLOOKUP("*Тюменская область без*",[1]итого!$1:$1048576,COLUMN(BB74),0)</f>
        <v>226156</v>
      </c>
      <c r="CB73" s="7">
        <f>VLOOKUP("*Тюменская область без*",[1]итого!$1:$1048576,COLUMN(BC74),0)</f>
        <v>232631</v>
      </c>
      <c r="CC73" s="7">
        <f>VLOOKUP("*Тюменская область без*",[1]итого!$1:$1048576,COLUMN(BD74),0)</f>
        <v>237610</v>
      </c>
      <c r="CD73" s="7">
        <f>VLOOKUP("*Тюменская область без*",[1]итого!$1:$1048576,COLUMN(BE74),0)</f>
        <v>247893</v>
      </c>
      <c r="CE73" s="7">
        <f>VLOOKUP("*Тюменская область без*",[1]итого!$1:$1048576,COLUMN(BF74),0)</f>
        <v>260397</v>
      </c>
      <c r="CF73" s="7">
        <f>VLOOKUP("*Тюменская область без*",[1]итого!$1:$1048576,COLUMN(BG74),0)</f>
        <v>268322</v>
      </c>
      <c r="CG73" s="7">
        <f>VLOOKUP("*Тюменская область без*",[1]итого!$1:$1048576,COLUMN(BH74),0)</f>
        <v>273137</v>
      </c>
      <c r="CH73" s="7">
        <f>VLOOKUP("*Тюменская область без*",[1]итого!$1:$1048576,COLUMN(BI74),0)</f>
        <v>280296</v>
      </c>
      <c r="CI73" s="7">
        <f>VLOOKUP("*Тюменская область без*",[1]итого!$1:$1048576,COLUMN(BJ74),0)</f>
        <v>282380</v>
      </c>
      <c r="CJ73" s="7">
        <f>VLOOKUP("*Тюменская область без*",[1]итого!$1:$1048576,COLUMN(BK74),0)</f>
        <v>285049</v>
      </c>
      <c r="CK73" s="7">
        <f>VLOOKUP("*Тюменская область без*",[1]итого!$1:$1048576,COLUMN(BL74),0)</f>
        <v>289328</v>
      </c>
      <c r="CL73" s="7">
        <f>VLOOKUP("*Тюменская область без*",[1]итого!$1:$1048576,COLUMN(BM74),0)</f>
        <v>291712</v>
      </c>
      <c r="CM73" s="7">
        <f>VLOOKUP("*Тюменская область без*",[1]итого!$1:$1048576,COLUMN(BN74),0)</f>
        <v>294060</v>
      </c>
      <c r="CN73" s="7">
        <f>VLOOKUP("*Тюменская область без*",[1]итого!$1:$1048576,COLUMN(BO74),0)</f>
        <v>302982</v>
      </c>
      <c r="CO73" s="7">
        <f>VLOOKUP("*Тюменская область без*",[1]итого!$1:$1048576,COLUMN(BP74),0)</f>
        <v>302597</v>
      </c>
      <c r="CP73" s="7">
        <f>VLOOKUP("*Тюменская область без*",[1]итого!$1:$1048576,COLUMN(BQ74),0)</f>
        <v>303264</v>
      </c>
      <c r="CQ73" s="7">
        <f>VLOOKUP("*Тюменская область без*",[1]итого!$1:$1048576,COLUMN(BR74),0)</f>
        <v>300614</v>
      </c>
      <c r="CR73" s="7">
        <f>VLOOKUP("*Тюменская область без*",[1]итого!$1:$1048576,COLUMN(BS74),0)</f>
        <v>298993</v>
      </c>
      <c r="CS73" s="7">
        <f>VLOOKUP("*Тюменская область без*",[1]итого!$1:$1048576,COLUMN(BT74),0)</f>
        <v>306561</v>
      </c>
      <c r="CT73" s="7">
        <f>VLOOKUP("*Тюменская область без*",[1]итого!$1:$1048576,COLUMN(BU74),0)</f>
        <v>308129</v>
      </c>
      <c r="CU73" s="7">
        <f>VLOOKUP("*Тюменская область без*",[1]итого!$1:$1048576,COLUMN(BV74),0)</f>
        <v>311251</v>
      </c>
      <c r="CV73" s="7">
        <f>VLOOKUP("*Тюменская область без*",[1]итого!$1:$1048576,COLUMN(BW74),0)</f>
        <v>312653</v>
      </c>
      <c r="CW73" s="7">
        <f>VLOOKUP("*Тюменская область без*",[1]итого!$1:$1048576,COLUMN(BX74),0)</f>
        <v>314465</v>
      </c>
      <c r="CX73" s="7">
        <f>VLOOKUP("*Тюменская область без*",[1]итого!$1:$1048576,COLUMN(BY74),0)</f>
        <v>316636</v>
      </c>
      <c r="CY73" s="7">
        <f>VLOOKUP("*Тюменская область без*",[1]итого!$1:$1048576,COLUMN(BZ74),0)</f>
        <v>318940</v>
      </c>
      <c r="CZ73" s="7">
        <f>VLOOKUP("*Тюменская область без*",[1]итого!$1:$1048576,COLUMN(CA74),0)</f>
        <v>321093</v>
      </c>
      <c r="DA73" s="7">
        <f>VLOOKUP("*Тюменская область без*",[1]итого!$1:$1048576,COLUMN(CB74),0)</f>
        <v>322008</v>
      </c>
      <c r="DB73" s="7">
        <f>VLOOKUP("*Тюменская область без*",[1]итого!$1:$1048576,COLUMN(CC74),0)</f>
        <v>326525</v>
      </c>
      <c r="DC73" s="7">
        <f>VLOOKUP("*Тюменская область без*",[1]итого!$1:$1048576,COLUMN(CD74),0)</f>
        <v>330615</v>
      </c>
      <c r="DD73" s="7">
        <f>VLOOKUP("*Тюменская область без*",[1]итого!$1:$1048576,COLUMN(CE74),0)</f>
        <v>336285</v>
      </c>
      <c r="DE73" s="7">
        <f>VLOOKUP("*Тюменская область без*",[1]итого!$1:$1048576,COLUMN(CF74),0)</f>
        <v>342196</v>
      </c>
      <c r="DF73" s="7">
        <f>VLOOKUP("*Тюменская область без*",[1]итого!$1:$1048576,COLUMN(CG74),0)</f>
        <v>347431</v>
      </c>
    </row>
    <row r="74" spans="1:110" x14ac:dyDescent="0.25">
      <c r="A74" s="8" t="s">
        <v>67</v>
      </c>
      <c r="B74" s="7">
        <v>103453.55899999999</v>
      </c>
      <c r="C74" s="7">
        <v>104293.145</v>
      </c>
      <c r="D74" s="7">
        <v>105577.837</v>
      </c>
      <c r="E74" s="7">
        <v>105296.387</v>
      </c>
      <c r="F74" s="7">
        <v>106573.274</v>
      </c>
      <c r="G74" s="7">
        <v>107626.571</v>
      </c>
      <c r="H74" s="7">
        <v>109265.47900000001</v>
      </c>
      <c r="I74" s="7">
        <v>110776.17200000001</v>
      </c>
      <c r="J74" s="7">
        <v>111196.44100000001</v>
      </c>
      <c r="K74" s="7">
        <v>113120.535</v>
      </c>
      <c r="L74" s="7">
        <v>115539.599</v>
      </c>
      <c r="M74" s="7">
        <v>115827.855</v>
      </c>
      <c r="N74" s="7">
        <v>117403.852</v>
      </c>
      <c r="O74" s="7">
        <v>119453.10400000001</v>
      </c>
      <c r="P74" s="7">
        <v>121731.524</v>
      </c>
      <c r="Q74" s="7">
        <v>123440.605</v>
      </c>
      <c r="R74" s="7">
        <v>125786.99800000001</v>
      </c>
      <c r="S74" s="7">
        <v>127359.357</v>
      </c>
      <c r="T74" s="7">
        <v>129529.249</v>
      </c>
      <c r="U74" s="7">
        <v>131817.85500000001</v>
      </c>
      <c r="V74" s="7">
        <v>132839.01699999999</v>
      </c>
      <c r="W74" s="7">
        <v>135396.073</v>
      </c>
      <c r="X74" s="7">
        <v>136048.62899999999</v>
      </c>
      <c r="Y74" s="7">
        <v>139079.63899174999</v>
      </c>
      <c r="Z74" s="7">
        <v>141031.47015700999</v>
      </c>
      <c r="AA74" s="7">
        <f>VLOOKUP("*Челябинская*",[1]итого!$1:$1048576,COLUMN(B75),0)</f>
        <v>139080</v>
      </c>
      <c r="AB74" s="7">
        <f>VLOOKUP("*Челябинская*",[1]итого!$1:$1048576,COLUMN(C75),0)</f>
        <v>141031</v>
      </c>
      <c r="AC74" s="7">
        <f>VLOOKUP("*Челябинская*",[1]итого!$1:$1048576,COLUMN(D75),0)</f>
        <v>143021</v>
      </c>
      <c r="AD74" s="7">
        <f>VLOOKUP("*Челябинская*",[1]итого!$1:$1048576,COLUMN(E75),0)</f>
        <v>144775</v>
      </c>
      <c r="AE74" s="7">
        <f>VLOOKUP("*Челябинская*",[1]итого!$1:$1048576,COLUMN(F75),0)</f>
        <v>146042</v>
      </c>
      <c r="AF74" s="7">
        <f>VLOOKUP("*Челябинская*",[1]итого!$1:$1048576,COLUMN(G75),0)</f>
        <v>147042</v>
      </c>
      <c r="AG74" s="7">
        <f>VLOOKUP("*Челябинская*",[1]итого!$1:$1048576,COLUMN(H75),0)</f>
        <v>145842</v>
      </c>
      <c r="AH74" s="7">
        <f>VLOOKUP("*Челябинская*",[1]итого!$1:$1048576,COLUMN(I75),0)</f>
        <v>147047</v>
      </c>
      <c r="AI74" s="7">
        <f>VLOOKUP("*Челябинская*",[1]итого!$1:$1048576,COLUMN(J75),0)</f>
        <v>148814</v>
      </c>
      <c r="AJ74" s="7">
        <f>VLOOKUP("*Челябинская*",[1]итого!$1:$1048576,COLUMN(K75),0)</f>
        <v>147781</v>
      </c>
      <c r="AK74" s="7">
        <f>VLOOKUP("*Челябинская*",[1]итого!$1:$1048576,COLUMN(L75),0)</f>
        <v>150021</v>
      </c>
      <c r="AL74" s="7">
        <f>VLOOKUP("*Челябинская*",[1]итого!$1:$1048576,COLUMN(M75),0)</f>
        <v>151371</v>
      </c>
      <c r="AM74" s="7">
        <f>VLOOKUP("*Челябинская*",[1]итого!$1:$1048576,COLUMN(N75),0)</f>
        <v>152095</v>
      </c>
      <c r="AN74" s="7">
        <f>VLOOKUP("*Челябинская*",[1]итого!$1:$1048576,COLUMN(O75),0)</f>
        <v>154063</v>
      </c>
      <c r="AO74" s="7">
        <f>VLOOKUP("*Челябинская*",[1]итого!$1:$1048576,COLUMN(P75),0)</f>
        <v>155879</v>
      </c>
      <c r="AP74" s="7">
        <f>VLOOKUP("*Челябинская*",[1]итого!$1:$1048576,COLUMN(Q75),0)</f>
        <v>157341</v>
      </c>
      <c r="AQ74" s="7">
        <f>VLOOKUP("*Челябинская*",[1]итого!$1:$1048576,COLUMN(R75),0)</f>
        <v>158449</v>
      </c>
      <c r="AR74" s="7">
        <f>VLOOKUP("*Челябинская*",[1]итого!$1:$1048576,COLUMN(S75),0)</f>
        <v>160338</v>
      </c>
      <c r="AS74" s="7">
        <f>VLOOKUP("*Челябинская*",[1]итого!$1:$1048576,COLUMN(T75),0)</f>
        <v>163039</v>
      </c>
      <c r="AT74" s="7">
        <f>VLOOKUP("*Челябинская*",[1]итого!$1:$1048576,COLUMN(U75),0)</f>
        <v>166756</v>
      </c>
      <c r="AU74" s="7">
        <f>VLOOKUP("*Челябинская*",[1]итого!$1:$1048576,COLUMN(V75),0)</f>
        <v>171599</v>
      </c>
      <c r="AV74" s="7">
        <f>VLOOKUP("*Челябинская*",[1]итого!$1:$1048576,COLUMN(W75),0)</f>
        <v>175908</v>
      </c>
      <c r="AW74" s="7">
        <f>VLOOKUP("*Челябинская*",[1]итого!$1:$1048576,COLUMN(X75),0)</f>
        <v>174170</v>
      </c>
      <c r="AX74" s="7">
        <f>VLOOKUP("*Челябинская*",[1]итого!$1:$1048576,COLUMN(Y75),0)</f>
        <v>177483</v>
      </c>
      <c r="AY74" s="7">
        <f>VLOOKUP("*Челябинская*",[1]итого!$1:$1048576,COLUMN(Z75),0)</f>
        <v>178917</v>
      </c>
      <c r="AZ74" s="7">
        <f>VLOOKUP("*Челябинская*",[1]итого!$1:$1048576,COLUMN(AA75),0)</f>
        <v>182092</v>
      </c>
      <c r="BA74" s="7">
        <f>VLOOKUP("*Челябинская*",[1]итого!$1:$1048576,COLUMN(AB75),0)</f>
        <v>186272</v>
      </c>
      <c r="BB74" s="7">
        <f>VLOOKUP("*Челябинская*",[1]итого!$1:$1048576,COLUMN(AC75),0)</f>
        <v>191081</v>
      </c>
      <c r="BC74" s="7">
        <f>VLOOKUP("*Челябинская*",[1]итого!$1:$1048576,COLUMN(AD75),0)</f>
        <v>194510</v>
      </c>
      <c r="BD74" s="7">
        <f>VLOOKUP("*Челябинская*",[1]итого!$1:$1048576,COLUMN(AE75),0)</f>
        <v>199928</v>
      </c>
      <c r="BE74" s="7">
        <f>VLOOKUP("*Челябинская*",[1]итого!$1:$1048576,COLUMN(AF75),0)</f>
        <v>204194</v>
      </c>
      <c r="BF74" s="7">
        <f>VLOOKUP("*Челябинская*",[1]итого!$1:$1048576,COLUMN(AG75),0)</f>
        <v>207880</v>
      </c>
      <c r="BG74" s="7">
        <f>VLOOKUP("*Челябинская*",[1]итого!$1:$1048576,COLUMN(AH75),0)</f>
        <v>211856</v>
      </c>
      <c r="BH74" s="7">
        <f>VLOOKUP("*Челябинская*",[1]итого!$1:$1048576,COLUMN(AI75),0)</f>
        <v>216180</v>
      </c>
      <c r="BI74" s="7">
        <f>VLOOKUP("*Челябинская*",[1]итого!$1:$1048576,COLUMN(AJ75),0)</f>
        <v>215713</v>
      </c>
      <c r="BJ74" s="7">
        <f>VLOOKUP("*Челябинская*",[1]итого!$1:$1048576,COLUMN(AK75),0)</f>
        <v>220494</v>
      </c>
      <c r="BK74" s="7">
        <f>VLOOKUP("*Челябинская*",[1]итого!$1:$1048576,COLUMN(AL75),0)</f>
        <v>222248</v>
      </c>
      <c r="BL74" s="7">
        <f>VLOOKUP("*Челябинская*",[1]итого!$1:$1048576,COLUMN(AM75),0)</f>
        <v>226864</v>
      </c>
      <c r="BM74" s="7">
        <f>VLOOKUP("*Челябинская*",[1]итого!$1:$1048576,COLUMN(AN75),0)</f>
        <v>231254</v>
      </c>
      <c r="BN74" s="7">
        <f>VLOOKUP("*Челябинская*",[1]итого!$1:$1048576,COLUMN(AO75),0)</f>
        <v>230059</v>
      </c>
      <c r="BO74" s="7">
        <f>VLOOKUP("*Челябинская*",[1]итого!$1:$1048576,COLUMN(AP75),0)</f>
        <v>228760</v>
      </c>
      <c r="BP74" s="7">
        <f>VLOOKUP("*Челябинская*",[1]итого!$1:$1048576,COLUMN(AQ75),0)</f>
        <v>229489</v>
      </c>
      <c r="BQ74" s="7">
        <f>VLOOKUP("*Челябинская*",[1]итого!$1:$1048576,COLUMN(AR75),0)</f>
        <v>231473</v>
      </c>
      <c r="BR74" s="7">
        <f>VLOOKUP("*Челябинская*",[1]итого!$1:$1048576,COLUMN(AS75),0)</f>
        <v>232891</v>
      </c>
      <c r="BS74" s="7">
        <f>VLOOKUP("*Челябинская*",[1]итого!$1:$1048576,COLUMN(AT75),0)</f>
        <v>238386</v>
      </c>
      <c r="BT74" s="7">
        <f>VLOOKUP("*Челябинская*",[1]итого!$1:$1048576,COLUMN(AU75),0)</f>
        <v>243263</v>
      </c>
      <c r="BU74" s="7">
        <f>VLOOKUP("*Челябинская*",[1]итого!$1:$1048576,COLUMN(AV75),0)</f>
        <v>247350</v>
      </c>
      <c r="BV74" s="7">
        <f>VLOOKUP("*Челябинская*",[1]итого!$1:$1048576,COLUMN(AW75),0)</f>
        <v>253622</v>
      </c>
      <c r="BW74" s="7">
        <f>VLOOKUP("*Челябинская*",[1]итого!$1:$1048576,COLUMN(AX75),0)</f>
        <v>254539</v>
      </c>
      <c r="BX74" s="7">
        <f>VLOOKUP("*Челябинская*",[1]итого!$1:$1048576,COLUMN(AY75),0)</f>
        <v>258427</v>
      </c>
      <c r="BY74" s="7">
        <f>VLOOKUP("*Челябинская*",[1]итого!$1:$1048576,COLUMN(AZ75),0)</f>
        <v>264572</v>
      </c>
      <c r="BZ74" s="7">
        <f>VLOOKUP("*Челябинская*",[1]итого!$1:$1048576,COLUMN(BA75),0)</f>
        <v>270824</v>
      </c>
      <c r="CA74" s="7">
        <f>VLOOKUP("*Челябинская*",[1]итого!$1:$1048576,COLUMN(BB75),0)</f>
        <v>277559</v>
      </c>
      <c r="CB74" s="7">
        <f>VLOOKUP("*Челябинская*",[1]итого!$1:$1048576,COLUMN(BC75),0)</f>
        <v>285567</v>
      </c>
      <c r="CC74" s="7">
        <f>VLOOKUP("*Челябинская*",[1]итого!$1:$1048576,COLUMN(BD75),0)</f>
        <v>290308</v>
      </c>
      <c r="CD74" s="7">
        <f>VLOOKUP("*Челябинская*",[1]итого!$1:$1048576,COLUMN(BE75),0)</f>
        <v>303008</v>
      </c>
      <c r="CE74" s="7">
        <f>VLOOKUP("*Челябинская*",[1]итого!$1:$1048576,COLUMN(BF75),0)</f>
        <v>317752</v>
      </c>
      <c r="CF74" s="7">
        <f>VLOOKUP("*Челябинская*",[1]итого!$1:$1048576,COLUMN(BG75),0)</f>
        <v>327746</v>
      </c>
      <c r="CG74" s="7">
        <f>VLOOKUP("*Челябинская*",[1]итого!$1:$1048576,COLUMN(BH75),0)</f>
        <v>335208</v>
      </c>
      <c r="CH74" s="7">
        <f>VLOOKUP("*Челябинская*",[1]итого!$1:$1048576,COLUMN(BI75),0)</f>
        <v>339800</v>
      </c>
      <c r="CI74" s="7">
        <f>VLOOKUP("*Челябинская*",[1]итого!$1:$1048576,COLUMN(BJ75),0)</f>
        <v>341678</v>
      </c>
      <c r="CJ74" s="7">
        <f>VLOOKUP("*Челябинская*",[1]итого!$1:$1048576,COLUMN(BK75),0)</f>
        <v>342844</v>
      </c>
      <c r="CK74" s="7">
        <f>VLOOKUP("*Челябинская*",[1]итого!$1:$1048576,COLUMN(BL75),0)</f>
        <v>346966</v>
      </c>
      <c r="CL74" s="7">
        <f>VLOOKUP("*Челябинская*",[1]итого!$1:$1048576,COLUMN(BM75),0)</f>
        <v>350444</v>
      </c>
      <c r="CM74" s="7">
        <f>VLOOKUP("*Челябинская*",[1]итого!$1:$1048576,COLUMN(BN75),0)</f>
        <v>354234</v>
      </c>
      <c r="CN74" s="7">
        <f>VLOOKUP("*Челябинская*",[1]итого!$1:$1048576,COLUMN(BO75),0)</f>
        <v>364781</v>
      </c>
      <c r="CO74" s="7">
        <f>VLOOKUP("*Челябинская*",[1]итого!$1:$1048576,COLUMN(BP75),0)</f>
        <v>363227</v>
      </c>
      <c r="CP74" s="7">
        <f>VLOOKUP("*Челябинская*",[1]итого!$1:$1048576,COLUMN(BQ75),0)</f>
        <v>364294</v>
      </c>
      <c r="CQ74" s="7">
        <f>VLOOKUP("*Челябинская*",[1]итого!$1:$1048576,COLUMN(BR75),0)</f>
        <v>363705</v>
      </c>
      <c r="CR74" s="7">
        <f>VLOOKUP("*Челябинская*",[1]итого!$1:$1048576,COLUMN(BS75),0)</f>
        <v>363155</v>
      </c>
      <c r="CS74" s="7">
        <f>VLOOKUP("*Челябинская*",[1]итого!$1:$1048576,COLUMN(BT75),0)</f>
        <v>360744</v>
      </c>
      <c r="CT74" s="7">
        <f>VLOOKUP("*Челябинская*",[1]итого!$1:$1048576,COLUMN(BU75),0)</f>
        <v>361926</v>
      </c>
      <c r="CU74" s="7">
        <f>VLOOKUP("*Челябинская*",[1]итого!$1:$1048576,COLUMN(BV75),0)</f>
        <v>354243</v>
      </c>
      <c r="CV74" s="7">
        <f>VLOOKUP("*Челябинская*",[1]итого!$1:$1048576,COLUMN(BW75),0)</f>
        <v>354939</v>
      </c>
      <c r="CW74" s="7">
        <f>VLOOKUP("*Челябинская*",[1]итого!$1:$1048576,COLUMN(BX75),0)</f>
        <v>355647</v>
      </c>
      <c r="CX74" s="7">
        <f>VLOOKUP("*Челябинская*",[1]итого!$1:$1048576,COLUMN(BY75),0)</f>
        <v>357403</v>
      </c>
      <c r="CY74" s="7">
        <f>VLOOKUP("*Челябинская*",[1]итого!$1:$1048576,COLUMN(BZ75),0)</f>
        <v>359161</v>
      </c>
      <c r="CZ74" s="7">
        <f>VLOOKUP("*Челябинская*",[1]итого!$1:$1048576,COLUMN(CA75),0)</f>
        <v>359932</v>
      </c>
      <c r="DA74" s="7">
        <f>VLOOKUP("*Челябинская*",[1]итого!$1:$1048576,COLUMN(CB75),0)</f>
        <v>357388</v>
      </c>
      <c r="DB74" s="7">
        <f>VLOOKUP("*Челябинская*",[1]итого!$1:$1048576,COLUMN(CC75),0)</f>
        <v>362634</v>
      </c>
      <c r="DC74" s="7">
        <f>VLOOKUP("*Челябинская*",[1]итого!$1:$1048576,COLUMN(CD75),0)</f>
        <v>367073</v>
      </c>
      <c r="DD74" s="7">
        <f>VLOOKUP("*Челябинская*",[1]итого!$1:$1048576,COLUMN(CE75),0)</f>
        <v>372537</v>
      </c>
      <c r="DE74" s="7">
        <f>VLOOKUP("*Челябинская*",[1]итого!$1:$1048576,COLUMN(CF75),0)</f>
        <v>377569</v>
      </c>
      <c r="DF74" s="7">
        <f>VLOOKUP("*Челябинская*",[1]итого!$1:$1048576,COLUMN(CG75),0)</f>
        <v>384384</v>
      </c>
    </row>
    <row r="75" spans="1:110" ht="31.5" x14ac:dyDescent="0.25">
      <c r="A75" s="6" t="s">
        <v>68</v>
      </c>
      <c r="B75" s="7">
        <v>541057.84699999995</v>
      </c>
      <c r="C75" s="7">
        <v>545643.6</v>
      </c>
      <c r="D75" s="7">
        <v>551988.46100000001</v>
      </c>
      <c r="E75" s="7">
        <v>546743.72400000005</v>
      </c>
      <c r="F75" s="7">
        <v>553259.13500000001</v>
      </c>
      <c r="G75" s="7">
        <v>559516.16200000001</v>
      </c>
      <c r="H75" s="7">
        <v>567666.29200000002</v>
      </c>
      <c r="I75" s="7">
        <v>577687.43999999994</v>
      </c>
      <c r="J75" s="7">
        <v>578785.19400000002</v>
      </c>
      <c r="K75" s="7">
        <v>589584.897</v>
      </c>
      <c r="L75" s="7">
        <v>602147.98600000003</v>
      </c>
      <c r="M75" s="7">
        <v>605794.92099999997</v>
      </c>
      <c r="N75" s="7">
        <v>613711.76</v>
      </c>
      <c r="O75" s="7">
        <v>624272.29599999997</v>
      </c>
      <c r="P75" s="7">
        <v>637763.76199999999</v>
      </c>
      <c r="Q75" s="7">
        <v>648471.05799999996</v>
      </c>
      <c r="R75" s="7">
        <v>660631.25699999998</v>
      </c>
      <c r="S75" s="7">
        <v>673014.60400000005</v>
      </c>
      <c r="T75" s="7">
        <v>687037.07299999997</v>
      </c>
      <c r="U75" s="7">
        <v>700283.01800000004</v>
      </c>
      <c r="V75" s="7">
        <v>707761.61399999994</v>
      </c>
      <c r="W75" s="7">
        <v>722636.88199999998</v>
      </c>
      <c r="X75" s="7">
        <v>728638.41700000002</v>
      </c>
      <c r="Y75" s="7">
        <v>761507.47129315999</v>
      </c>
      <c r="Z75" s="7">
        <v>772259.10190391005</v>
      </c>
      <c r="AA75" s="7">
        <f>VLOOKUP("*Сибирский*",[1]итого!$1:$1048576,COLUMN(B76),0)</f>
        <v>761507</v>
      </c>
      <c r="AB75" s="7">
        <f>VLOOKUP("*Сибирский*",[1]итого!$1:$1048576,COLUMN(C76),0)</f>
        <v>772259</v>
      </c>
      <c r="AC75" s="7">
        <f>VLOOKUP("*Сибирский*",[1]итого!$1:$1048576,COLUMN(D76),0)</f>
        <v>780981</v>
      </c>
      <c r="AD75" s="7">
        <f>VLOOKUP("*Сибирский*",[1]итого!$1:$1048576,COLUMN(E76),0)</f>
        <v>791809</v>
      </c>
      <c r="AE75" s="7">
        <f>VLOOKUP("*Сибирский*",[1]итого!$1:$1048576,COLUMN(F76),0)</f>
        <v>799962</v>
      </c>
      <c r="AF75" s="7">
        <f>VLOOKUP("*Сибирский*",[1]итого!$1:$1048576,COLUMN(G76),0)</f>
        <v>805513</v>
      </c>
      <c r="AG75" s="7">
        <f>VLOOKUP("*Сибирский*",[1]итого!$1:$1048576,COLUMN(H76),0)</f>
        <v>801499</v>
      </c>
      <c r="AH75" s="7">
        <f>VLOOKUP("*Сибирский*",[1]итого!$1:$1048576,COLUMN(I76),0)</f>
        <v>812221</v>
      </c>
      <c r="AI75" s="7">
        <f>VLOOKUP("*Сибирский*",[1]итого!$1:$1048576,COLUMN(J76),0)</f>
        <v>824471</v>
      </c>
      <c r="AJ75" s="7">
        <f>VLOOKUP("*Сибирский*",[1]итого!$1:$1048576,COLUMN(K76),0)</f>
        <v>819006</v>
      </c>
      <c r="AK75" s="7">
        <f>VLOOKUP("*Сибирский*",[1]итого!$1:$1048576,COLUMN(L76),0)</f>
        <v>832156</v>
      </c>
      <c r="AL75" s="7">
        <f>VLOOKUP("*Сибирский*",[1]итого!$1:$1048576,COLUMN(M76),0)</f>
        <v>845650</v>
      </c>
      <c r="AM75" s="7">
        <f>VLOOKUP("*Сибирский*",[1]итого!$1:$1048576,COLUMN(N76),0)</f>
        <v>849927</v>
      </c>
      <c r="AN75" s="7">
        <f>VLOOKUP("*Сибирский*",[1]итого!$1:$1048576,COLUMN(O76),0)</f>
        <v>860534</v>
      </c>
      <c r="AO75" s="7">
        <f>VLOOKUP("*Сибирский*",[1]итого!$1:$1048576,COLUMN(P76),0)</f>
        <v>872525</v>
      </c>
      <c r="AP75" s="7">
        <f>VLOOKUP("*Сибирский*",[1]итого!$1:$1048576,COLUMN(Q76),0)</f>
        <v>882939</v>
      </c>
      <c r="AQ75" s="7">
        <f>VLOOKUP("*Сибирский*",[1]итого!$1:$1048576,COLUMN(R76),0)</f>
        <v>891082</v>
      </c>
      <c r="AR75" s="7">
        <f>VLOOKUP("*Сибирский*",[1]итого!$1:$1048576,COLUMN(S76),0)</f>
        <v>904227</v>
      </c>
      <c r="AS75" s="7">
        <f>VLOOKUP("*Сибирский*",[1]итого!$1:$1048576,COLUMN(T76),0)</f>
        <v>923442</v>
      </c>
      <c r="AT75" s="7">
        <f>VLOOKUP("*Сибирский*",[1]итого!$1:$1048576,COLUMN(U76),0)</f>
        <v>944756</v>
      </c>
      <c r="AU75" s="7">
        <f>VLOOKUP("*Сибирский*",[1]итого!$1:$1048576,COLUMN(V76),0)</f>
        <v>972498</v>
      </c>
      <c r="AV75" s="7">
        <f>VLOOKUP("*Сибирский*",[1]итого!$1:$1048576,COLUMN(W76),0)</f>
        <v>1003011</v>
      </c>
      <c r="AW75" s="7">
        <f>VLOOKUP("*Сибирский*",[1]итого!$1:$1048576,COLUMN(X76),0)</f>
        <v>993317</v>
      </c>
      <c r="AX75" s="7">
        <f>VLOOKUP("*Сибирский*",[1]итого!$1:$1048576,COLUMN(Y76),0)</f>
        <v>1003519</v>
      </c>
      <c r="AY75" s="7">
        <f>VLOOKUP("*Сибирский*",[1]итого!$1:$1048576,COLUMN(Z76),0)</f>
        <v>1009697</v>
      </c>
      <c r="AZ75" s="7">
        <f>VLOOKUP("*Сибирский*",[1]итого!$1:$1048576,COLUMN(AA76),0)</f>
        <v>1028083</v>
      </c>
      <c r="BA75" s="7">
        <f>VLOOKUP("*Сибирский*",[1]итого!$1:$1048576,COLUMN(AB76),0)</f>
        <v>1053483</v>
      </c>
      <c r="BB75" s="7">
        <f>VLOOKUP("*Сибирский*",[1]итого!$1:$1048576,COLUMN(AC76),0)</f>
        <v>1083787</v>
      </c>
      <c r="BC75" s="7">
        <f>VLOOKUP("*Сибирский*",[1]итого!$1:$1048576,COLUMN(AD76),0)</f>
        <v>1106696</v>
      </c>
      <c r="BD75" s="7">
        <f>VLOOKUP("*Сибирский*",[1]итого!$1:$1048576,COLUMN(AE76),0)</f>
        <v>1140348</v>
      </c>
      <c r="BE75" s="7">
        <f>VLOOKUP("*Сибирский*",[1]итого!$1:$1048576,COLUMN(AF76),0)</f>
        <v>1163655</v>
      </c>
      <c r="BF75" s="7">
        <f>VLOOKUP("*Сибирский*",[1]итого!$1:$1048576,COLUMN(AG76),0)</f>
        <v>1187298</v>
      </c>
      <c r="BG75" s="7">
        <f>VLOOKUP("*Сибирский*",[1]итого!$1:$1048576,COLUMN(AH76),0)</f>
        <v>1213620</v>
      </c>
      <c r="BH75" s="7">
        <f>VLOOKUP("*Сибирский*",[1]итого!$1:$1048576,COLUMN(AI76),0)</f>
        <v>1233497</v>
      </c>
      <c r="BI75" s="7">
        <f>VLOOKUP("*Сибирский*",[1]итого!$1:$1048576,COLUMN(AJ76),0)</f>
        <v>1223430</v>
      </c>
      <c r="BJ75" s="7">
        <f>VLOOKUP("*Сибирский*",[1]итого!$1:$1048576,COLUMN(AK76),0)</f>
        <v>1258733</v>
      </c>
      <c r="BK75" s="7">
        <f>VLOOKUP("*Сибирский*",[1]итого!$1:$1048576,COLUMN(AL76),0)</f>
        <v>1271518</v>
      </c>
      <c r="BL75" s="7">
        <f>VLOOKUP("*Сибирский*",[1]итого!$1:$1048576,COLUMN(AM76),0)</f>
        <v>1298906</v>
      </c>
      <c r="BM75" s="7">
        <f>VLOOKUP("*Сибирский*",[1]итого!$1:$1048576,COLUMN(AN76),0)</f>
        <v>1329960</v>
      </c>
      <c r="BN75" s="7">
        <f>VLOOKUP("*Сибирский*",[1]итого!$1:$1048576,COLUMN(AO76),0)</f>
        <v>1325595</v>
      </c>
      <c r="BO75" s="7">
        <f>VLOOKUP("*Сибирский*",[1]итого!$1:$1048576,COLUMN(AP76),0)</f>
        <v>1320475</v>
      </c>
      <c r="BP75" s="7">
        <f>VLOOKUP("*Сибирский*",[1]итого!$1:$1048576,COLUMN(AQ76),0)</f>
        <v>1326702</v>
      </c>
      <c r="BQ75" s="7">
        <f>VLOOKUP("*Сибирский*",[1]итого!$1:$1048576,COLUMN(AR76),0)</f>
        <v>1342601</v>
      </c>
      <c r="BR75" s="7">
        <f>VLOOKUP("*Сибирский*",[1]итого!$1:$1048576,COLUMN(AS76),0)</f>
        <v>1352988</v>
      </c>
      <c r="BS75" s="7">
        <f>VLOOKUP("*Сибирский*",[1]итого!$1:$1048576,COLUMN(AT76),0)</f>
        <v>1386741</v>
      </c>
      <c r="BT75" s="7">
        <f>VLOOKUP("*Сибирский*",[1]итого!$1:$1048576,COLUMN(AU76),0)</f>
        <v>1413961</v>
      </c>
      <c r="BU75" s="7">
        <f>VLOOKUP("*Сибирский*",[1]итого!$1:$1048576,COLUMN(AV76),0)</f>
        <v>1435978</v>
      </c>
      <c r="BV75" s="7">
        <f>VLOOKUP("*Сибирский*",[1]итого!$1:$1048576,COLUMN(AW76),0)</f>
        <v>1469158</v>
      </c>
      <c r="BW75" s="7">
        <f>VLOOKUP("*Сибирский*",[1]итого!$1:$1048576,COLUMN(AX76),0)</f>
        <v>1478639</v>
      </c>
      <c r="BX75" s="7">
        <f>VLOOKUP("*Сибирский*",[1]итого!$1:$1048576,COLUMN(AY76),0)</f>
        <v>1502005</v>
      </c>
      <c r="BY75" s="7">
        <f>VLOOKUP("*Сибирский*",[1]итого!$1:$1048576,COLUMN(AZ76),0)</f>
        <v>1538280</v>
      </c>
      <c r="BZ75" s="7">
        <f>VLOOKUP("*Сибирский*",[1]итого!$1:$1048576,COLUMN(BA76),0)</f>
        <v>1576156</v>
      </c>
      <c r="CA75" s="7">
        <f>VLOOKUP("*Сибирский*",[1]итого!$1:$1048576,COLUMN(BB76),0)</f>
        <v>1615544</v>
      </c>
      <c r="CB75" s="7">
        <f>VLOOKUP("*Сибирский*",[1]итого!$1:$1048576,COLUMN(BC76),0)</f>
        <v>1658711</v>
      </c>
      <c r="CC75" s="7">
        <f>VLOOKUP("*Сибирский*",[1]итого!$1:$1048576,COLUMN(BD76),0)</f>
        <v>1681506</v>
      </c>
      <c r="CD75" s="7">
        <f>VLOOKUP("*Сибирский*",[1]итого!$1:$1048576,COLUMN(BE76),0)</f>
        <v>1749680</v>
      </c>
      <c r="CE75" s="7">
        <f>VLOOKUP("*Сибирский*",[1]итого!$1:$1048576,COLUMN(BF76),0)</f>
        <v>1825390</v>
      </c>
      <c r="CF75" s="7">
        <f>VLOOKUP("*Сибирский*",[1]итого!$1:$1048576,COLUMN(BG76),0)</f>
        <v>1880054</v>
      </c>
      <c r="CG75" s="7">
        <f>VLOOKUP("*Сибирский*",[1]итого!$1:$1048576,COLUMN(BH76),0)</f>
        <v>1912639</v>
      </c>
      <c r="CH75" s="7">
        <f>VLOOKUP("*Сибирский*",[1]итого!$1:$1048576,COLUMN(BI76),0)</f>
        <v>1941280</v>
      </c>
      <c r="CI75" s="7">
        <f>VLOOKUP("*Сибирский*",[1]итого!$1:$1048576,COLUMN(BJ76),0)</f>
        <v>1953408</v>
      </c>
      <c r="CJ75" s="7">
        <f>VLOOKUP("*Сибирский*",[1]итого!$1:$1048576,COLUMN(BK76),0)</f>
        <v>1964167</v>
      </c>
      <c r="CK75" s="7">
        <f>VLOOKUP("*Сибирский*",[1]итого!$1:$1048576,COLUMN(BL76),0)</f>
        <v>1989948</v>
      </c>
      <c r="CL75" s="7">
        <f>VLOOKUP("*Сибирский*",[1]итого!$1:$1048576,COLUMN(BM76),0)</f>
        <v>2005262</v>
      </c>
      <c r="CM75" s="7">
        <f>VLOOKUP("*Сибирский*",[1]итого!$1:$1048576,COLUMN(BN76),0)</f>
        <v>2023318</v>
      </c>
      <c r="CN75" s="7">
        <f>VLOOKUP("*Сибирский*",[1]итого!$1:$1048576,COLUMN(BO76),0)</f>
        <v>2078941</v>
      </c>
      <c r="CO75" s="7">
        <f>VLOOKUP("*Сибирский*",[1]итого!$1:$1048576,COLUMN(BP76),0)</f>
        <v>2063262</v>
      </c>
      <c r="CP75" s="7">
        <f>VLOOKUP("*Сибирский*",[1]итого!$1:$1048576,COLUMN(BQ76),0)</f>
        <v>2069337</v>
      </c>
      <c r="CQ75" s="7">
        <f>VLOOKUP("*Сибирский*",[1]итого!$1:$1048576,COLUMN(BR76),0)</f>
        <v>2061018</v>
      </c>
      <c r="CR75" s="7">
        <f>VLOOKUP("*Сибирский*",[1]итого!$1:$1048576,COLUMN(BS76),0)</f>
        <v>2053978</v>
      </c>
      <c r="CS75" s="7">
        <f>VLOOKUP("*Сибирский*",[1]итого!$1:$1048576,COLUMN(BT76),0)</f>
        <v>2040206</v>
      </c>
      <c r="CT75" s="7">
        <f>VLOOKUP("*Сибирский*",[1]итого!$1:$1048576,COLUMN(BU76),0)</f>
        <v>2044142</v>
      </c>
      <c r="CU75" s="7">
        <f>VLOOKUP("*Сибирский*",[1]итого!$1:$1048576,COLUMN(BV76),0)</f>
        <v>2003876</v>
      </c>
      <c r="CV75" s="7">
        <f>VLOOKUP("*Сибирский*",[1]итого!$1:$1048576,COLUMN(BW76),0)</f>
        <v>2004746</v>
      </c>
      <c r="CW75" s="7">
        <f>VLOOKUP("*Сибирский*",[1]итого!$1:$1048576,COLUMN(BX76),0)</f>
        <v>2008147</v>
      </c>
      <c r="CX75" s="7">
        <f>VLOOKUP("*Сибирский*",[1]итого!$1:$1048576,COLUMN(BY76),0)</f>
        <v>2018817</v>
      </c>
      <c r="CY75" s="7">
        <f>VLOOKUP("*Сибирский*",[1]итого!$1:$1048576,COLUMN(BZ76),0)</f>
        <v>2029126</v>
      </c>
      <c r="CZ75" s="7">
        <f>VLOOKUP("*Сибирский*",[1]итого!$1:$1048576,COLUMN(CA76),0)</f>
        <v>2029067</v>
      </c>
      <c r="DA75" s="7">
        <f>VLOOKUP("*Сибирский*",[1]итого!$1:$1048576,COLUMN(CB76),0)</f>
        <v>2017797</v>
      </c>
      <c r="DB75" s="7">
        <f>VLOOKUP("*Сибирский*",[1]итого!$1:$1048576,COLUMN(CC76),0)</f>
        <v>2040458</v>
      </c>
      <c r="DC75" s="7">
        <f>VLOOKUP("*Сибирский*",[1]итого!$1:$1048576,COLUMN(CD76),0)</f>
        <v>2059698</v>
      </c>
      <c r="DD75" s="7">
        <f>VLOOKUP("*Сибирский*",[1]итого!$1:$1048576,COLUMN(CE76),0)</f>
        <v>2086102</v>
      </c>
      <c r="DE75" s="7">
        <f>VLOOKUP("*Сибирский*",[1]итого!$1:$1048576,COLUMN(CF76),0)</f>
        <v>2106355</v>
      </c>
      <c r="DF75" s="7">
        <f>VLOOKUP("*Сибирский*",[1]итого!$1:$1048576,COLUMN(CG76),0)</f>
        <v>2136796</v>
      </c>
    </row>
    <row r="76" spans="1:110" x14ac:dyDescent="0.25">
      <c r="A76" s="8" t="s">
        <v>69</v>
      </c>
      <c r="B76" s="7">
        <v>53890.324000000001</v>
      </c>
      <c r="C76" s="7">
        <v>54283.629000000001</v>
      </c>
      <c r="D76" s="7">
        <v>54963.656999999999</v>
      </c>
      <c r="E76" s="7">
        <v>54855.784</v>
      </c>
      <c r="F76" s="7">
        <v>55603.417000000001</v>
      </c>
      <c r="G76" s="7">
        <v>56346.055</v>
      </c>
      <c r="H76" s="7">
        <v>57492.476000000002</v>
      </c>
      <c r="I76" s="7">
        <v>58693.987999999998</v>
      </c>
      <c r="J76" s="7">
        <v>58812.673000000003</v>
      </c>
      <c r="K76" s="7">
        <v>60158.144</v>
      </c>
      <c r="L76" s="7">
        <v>61682.724999999999</v>
      </c>
      <c r="M76" s="7">
        <v>62239.667999999998</v>
      </c>
      <c r="N76" s="7">
        <v>63242.74</v>
      </c>
      <c r="O76" s="7">
        <v>64659.898000000001</v>
      </c>
      <c r="P76" s="7">
        <v>66145.854999999996</v>
      </c>
      <c r="Q76" s="7">
        <v>67457.86</v>
      </c>
      <c r="R76" s="7">
        <v>68815.486999999994</v>
      </c>
      <c r="S76" s="7">
        <v>70463.394</v>
      </c>
      <c r="T76" s="7">
        <v>72376.736000000004</v>
      </c>
      <c r="U76" s="7">
        <v>73797.781000000003</v>
      </c>
      <c r="V76" s="7">
        <v>74159.402000000002</v>
      </c>
      <c r="W76" s="7">
        <v>75876.517999999996</v>
      </c>
      <c r="X76" s="7">
        <v>76097.494999999995</v>
      </c>
      <c r="Y76" s="7">
        <v>78835.408741710009</v>
      </c>
      <c r="Z76" s="7">
        <v>79931.766663739996</v>
      </c>
      <c r="AA76" s="7">
        <f>VLOOKUP("*Алтай*",[1]итого!$1:$1048576,COLUMN(B77),0)</f>
        <v>3820</v>
      </c>
      <c r="AB76" s="7">
        <f>VLOOKUP("*Алтай*",[1]итого!$1:$1048576,COLUMN(C77),0)</f>
        <v>3876</v>
      </c>
      <c r="AC76" s="7">
        <f>VLOOKUP("*Алтай*",[1]итого!$1:$1048576,COLUMN(D77),0)</f>
        <v>3917</v>
      </c>
      <c r="AD76" s="7">
        <f>VLOOKUP("*Алтай*",[1]итого!$1:$1048576,COLUMN(E77),0)</f>
        <v>3947</v>
      </c>
      <c r="AE76" s="7">
        <f>VLOOKUP("*Алтай*",[1]итого!$1:$1048576,COLUMN(F77),0)</f>
        <v>4000</v>
      </c>
      <c r="AF76" s="7">
        <f>VLOOKUP("*Алтай*",[1]итого!$1:$1048576,COLUMN(G77),0)</f>
        <v>4063</v>
      </c>
      <c r="AG76" s="7">
        <f>VLOOKUP("*Алтай*",[1]итого!$1:$1048576,COLUMN(H77),0)</f>
        <v>4091</v>
      </c>
      <c r="AH76" s="7">
        <f>VLOOKUP("*Алтай*",[1]итого!$1:$1048576,COLUMN(I77),0)</f>
        <v>4151</v>
      </c>
      <c r="AI76" s="7">
        <f>VLOOKUP("*Алтай*",[1]итого!$1:$1048576,COLUMN(J77),0)</f>
        <v>4211</v>
      </c>
      <c r="AJ76" s="7">
        <f>VLOOKUP("*Алтай*",[1]итого!$1:$1048576,COLUMN(K77),0)</f>
        <v>4206</v>
      </c>
      <c r="AK76" s="7">
        <f>VLOOKUP("*Алтай*",[1]итого!$1:$1048576,COLUMN(L77),0)</f>
        <v>4261</v>
      </c>
      <c r="AL76" s="7">
        <f>VLOOKUP("*Алтай*",[1]итого!$1:$1048576,COLUMN(M77),0)</f>
        <v>4298</v>
      </c>
      <c r="AM76" s="7">
        <f>VLOOKUP("*Алтай*",[1]итого!$1:$1048576,COLUMN(N77),0)</f>
        <v>4319</v>
      </c>
      <c r="AN76" s="7">
        <f>VLOOKUP("*Алтай*",[1]итого!$1:$1048576,COLUMN(O77),0)</f>
        <v>4391</v>
      </c>
      <c r="AO76" s="7">
        <f>VLOOKUP("*Алтай*",[1]итого!$1:$1048576,COLUMN(P77),0)</f>
        <v>4479</v>
      </c>
      <c r="AP76" s="7">
        <f>VLOOKUP("*Алтай*",[1]итого!$1:$1048576,COLUMN(Q77),0)</f>
        <v>4519</v>
      </c>
      <c r="AQ76" s="7">
        <f>VLOOKUP("*Алтай*",[1]итого!$1:$1048576,COLUMN(R77),0)</f>
        <v>4576</v>
      </c>
      <c r="AR76" s="7">
        <f>VLOOKUP("*Алтай*",[1]итого!$1:$1048576,COLUMN(S77),0)</f>
        <v>4632</v>
      </c>
      <c r="AS76" s="7">
        <f>VLOOKUP("*Алтай*",[1]итого!$1:$1048576,COLUMN(T77),0)</f>
        <v>4801</v>
      </c>
      <c r="AT76" s="7">
        <f>VLOOKUP("*Алтай*",[1]итого!$1:$1048576,COLUMN(U77),0)</f>
        <v>4871</v>
      </c>
      <c r="AU76" s="7">
        <f>VLOOKUP("*Алтай*",[1]итого!$1:$1048576,COLUMN(V77),0)</f>
        <v>4987</v>
      </c>
      <c r="AV76" s="7">
        <f>VLOOKUP("*Алтай*",[1]итого!$1:$1048576,COLUMN(W77),0)</f>
        <v>5199</v>
      </c>
      <c r="AW76" s="7">
        <f>VLOOKUP("*Алтай*",[1]итого!$1:$1048576,COLUMN(X77),0)</f>
        <v>5228</v>
      </c>
      <c r="AX76" s="7">
        <f>VLOOKUP("*Алтай*",[1]итого!$1:$1048576,COLUMN(Y77),0)</f>
        <v>5371</v>
      </c>
      <c r="AY76" s="7">
        <f>VLOOKUP("*Алтай*",[1]итого!$1:$1048576,COLUMN(Z77),0)</f>
        <v>5397</v>
      </c>
      <c r="AZ76" s="7">
        <f>VLOOKUP("*Алтай*",[1]итого!$1:$1048576,COLUMN(AA77),0)</f>
        <v>5457</v>
      </c>
      <c r="BA76" s="7">
        <f>VLOOKUP("*Алтай*",[1]итого!$1:$1048576,COLUMN(AB77),0)</f>
        <v>5547</v>
      </c>
      <c r="BB76" s="7">
        <f>VLOOKUP("*Алтай*",[1]итого!$1:$1048576,COLUMN(AC77),0)</f>
        <v>5741</v>
      </c>
      <c r="BC76" s="7">
        <f>VLOOKUP("*Алтай*",[1]итого!$1:$1048576,COLUMN(AD77),0)</f>
        <v>5869</v>
      </c>
      <c r="BD76" s="7">
        <f>VLOOKUP("*Алтай*",[1]итого!$1:$1048576,COLUMN(AE77),0)</f>
        <v>6098</v>
      </c>
      <c r="BE76" s="7">
        <f>VLOOKUP("*Алтай*",[1]итого!$1:$1048576,COLUMN(AF77),0)</f>
        <v>6237</v>
      </c>
      <c r="BF76" s="7">
        <f>VLOOKUP("*Алтай*",[1]итого!$1:$1048576,COLUMN(AG77),0)</f>
        <v>6387</v>
      </c>
      <c r="BG76" s="7">
        <f>VLOOKUP("*Алтай*",[1]итого!$1:$1048576,COLUMN(AH77),0)</f>
        <v>6497</v>
      </c>
      <c r="BH76" s="7">
        <f>VLOOKUP("*Алтай*",[1]итого!$1:$1048576,COLUMN(AI77),0)</f>
        <v>6657</v>
      </c>
      <c r="BI76" s="7">
        <f>VLOOKUP("*Алтай*",[1]итого!$1:$1048576,COLUMN(AJ77),0)</f>
        <v>6745</v>
      </c>
      <c r="BJ76" s="7">
        <f>VLOOKUP("*Алтай*",[1]итого!$1:$1048576,COLUMN(AK77),0)</f>
        <v>6979</v>
      </c>
      <c r="BK76" s="7">
        <f>VLOOKUP("*Алтай*",[1]итого!$1:$1048576,COLUMN(AL77),0)</f>
        <v>7039</v>
      </c>
      <c r="BL76" s="7">
        <f>VLOOKUP("*Алтай*",[1]итого!$1:$1048576,COLUMN(AM77),0)</f>
        <v>7132</v>
      </c>
      <c r="BM76" s="7">
        <f>VLOOKUP("*Алтай*",[1]итого!$1:$1048576,COLUMN(AN77),0)</f>
        <v>7423</v>
      </c>
      <c r="BN76" s="7">
        <f>VLOOKUP("*Алтай*",[1]итого!$1:$1048576,COLUMN(AO77),0)</f>
        <v>7402</v>
      </c>
      <c r="BO76" s="7">
        <f>VLOOKUP("*Алтай*",[1]итого!$1:$1048576,COLUMN(AP77),0)</f>
        <v>7411</v>
      </c>
      <c r="BP76" s="7">
        <f>VLOOKUP("*Алтай*",[1]итого!$1:$1048576,COLUMN(AQ77),0)</f>
        <v>7483</v>
      </c>
      <c r="BQ76" s="7">
        <f>VLOOKUP("*Алтай*",[1]итого!$1:$1048576,COLUMN(AR77),0)</f>
        <v>7571</v>
      </c>
      <c r="BR76" s="7">
        <f>VLOOKUP("*Алтай*",[1]итого!$1:$1048576,COLUMN(AS77),0)</f>
        <v>7607</v>
      </c>
      <c r="BS76" s="7">
        <f>VLOOKUP("*Алтай*",[1]итого!$1:$1048576,COLUMN(AT77),0)</f>
        <v>7787</v>
      </c>
      <c r="BT76" s="7">
        <f>VLOOKUP("*Алтай*",[1]итого!$1:$1048576,COLUMN(AU77),0)</f>
        <v>7883</v>
      </c>
      <c r="BU76" s="7">
        <f>VLOOKUP("*Алтай*",[1]итого!$1:$1048576,COLUMN(AV77),0)</f>
        <v>8143</v>
      </c>
      <c r="BV76" s="7">
        <f>VLOOKUP("*Алтай*",[1]итого!$1:$1048576,COLUMN(AW77),0)</f>
        <v>8446</v>
      </c>
      <c r="BW76" s="7">
        <f>VLOOKUP("*Алтай*",[1]итого!$1:$1048576,COLUMN(AX77),0)</f>
        <v>8585</v>
      </c>
      <c r="BX76" s="7">
        <f>VLOOKUP("*Алтай*",[1]итого!$1:$1048576,COLUMN(AY77),0)</f>
        <v>8742</v>
      </c>
      <c r="BY76" s="7">
        <f>VLOOKUP("*Алтай*",[1]итого!$1:$1048576,COLUMN(AZ77),0)</f>
        <v>9121</v>
      </c>
      <c r="BZ76" s="7">
        <f>VLOOKUP("*Алтай*",[1]итого!$1:$1048576,COLUMN(BA77),0)</f>
        <v>9426</v>
      </c>
      <c r="CA76" s="7">
        <f>VLOOKUP("*Алтай*",[1]итого!$1:$1048576,COLUMN(BB77),0)</f>
        <v>9749</v>
      </c>
      <c r="CB76" s="7">
        <f>VLOOKUP("*Алтай*",[1]итого!$1:$1048576,COLUMN(BC77),0)</f>
        <v>9970</v>
      </c>
      <c r="CC76" s="7">
        <f>VLOOKUP("*Алтай*",[1]итого!$1:$1048576,COLUMN(BD77),0)</f>
        <v>10169</v>
      </c>
      <c r="CD76" s="7">
        <f>VLOOKUP("*Алтай*",[1]итого!$1:$1048576,COLUMN(BE77),0)</f>
        <v>10799</v>
      </c>
      <c r="CE76" s="7">
        <f>VLOOKUP("*Алтай*",[1]итого!$1:$1048576,COLUMN(BF77),0)</f>
        <v>11471</v>
      </c>
      <c r="CF76" s="7">
        <f>VLOOKUP("*Алтай*",[1]итого!$1:$1048576,COLUMN(BG77),0)</f>
        <v>12011</v>
      </c>
      <c r="CG76" s="7">
        <f>VLOOKUP("*Алтай*",[1]итого!$1:$1048576,COLUMN(BH77),0)</f>
        <v>12433</v>
      </c>
      <c r="CH76" s="7">
        <f>VLOOKUP("*Алтай*",[1]итого!$1:$1048576,COLUMN(BI77),0)</f>
        <v>12780</v>
      </c>
      <c r="CI76" s="7">
        <f>VLOOKUP("*Алтай*",[1]итого!$1:$1048576,COLUMN(BJ77),0)</f>
        <v>12943</v>
      </c>
      <c r="CJ76" s="7">
        <f>VLOOKUP("*Алтай*",[1]итого!$1:$1048576,COLUMN(BK77),0)</f>
        <v>13142</v>
      </c>
      <c r="CK76" s="7">
        <f>VLOOKUP("*Алтай*",[1]итого!$1:$1048576,COLUMN(BL77),0)</f>
        <v>13523</v>
      </c>
      <c r="CL76" s="7">
        <f>VLOOKUP("*Алтай*",[1]итого!$1:$1048576,COLUMN(BM77),0)</f>
        <v>13797</v>
      </c>
      <c r="CM76" s="7">
        <f>VLOOKUP("*Алтай*",[1]итого!$1:$1048576,COLUMN(BN77),0)</f>
        <v>14036</v>
      </c>
      <c r="CN76" s="7">
        <f>VLOOKUP("*Алтай*",[1]итого!$1:$1048576,COLUMN(BO77),0)</f>
        <v>14506</v>
      </c>
      <c r="CO76" s="7">
        <f>VLOOKUP("*Алтай*",[1]итого!$1:$1048576,COLUMN(BP77),0)</f>
        <v>14683</v>
      </c>
      <c r="CP76" s="7">
        <f>VLOOKUP("*Алтай*",[1]итого!$1:$1048576,COLUMN(BQ77),0)</f>
        <v>14933</v>
      </c>
      <c r="CQ76" s="7">
        <f>VLOOKUP("*Алтай*",[1]итого!$1:$1048576,COLUMN(BR77),0)</f>
        <v>14897</v>
      </c>
      <c r="CR76" s="7">
        <f>VLOOKUP("*Алтай*",[1]итого!$1:$1048576,COLUMN(BS77),0)</f>
        <v>14922</v>
      </c>
      <c r="CS76" s="7">
        <f>VLOOKUP("*Алтай*",[1]итого!$1:$1048576,COLUMN(BT77),0)</f>
        <v>15225</v>
      </c>
      <c r="CT76" s="7">
        <f>VLOOKUP("*Алтай*",[1]итого!$1:$1048576,COLUMN(BU77),0)</f>
        <v>15292</v>
      </c>
      <c r="CU76" s="7">
        <f>VLOOKUP("*Алтай*",[1]итого!$1:$1048576,COLUMN(BV77),0)</f>
        <v>14532</v>
      </c>
      <c r="CV76" s="7">
        <f>VLOOKUP("*Алтай*",[1]итого!$1:$1048576,COLUMN(BW77),0)</f>
        <v>14636</v>
      </c>
      <c r="CW76" s="7">
        <f>VLOOKUP("*Алтай*",[1]итого!$1:$1048576,COLUMN(BX77),0)</f>
        <v>14741</v>
      </c>
      <c r="CX76" s="7">
        <f>VLOOKUP("*Алтай*",[1]итого!$1:$1048576,COLUMN(BY77),0)</f>
        <v>14859</v>
      </c>
      <c r="CY76" s="7">
        <f>VLOOKUP("*Алтай*",[1]итого!$1:$1048576,COLUMN(BZ77),0)</f>
        <v>14945</v>
      </c>
      <c r="CZ76" s="7">
        <f>VLOOKUP("*Алтай*",[1]итого!$1:$1048576,COLUMN(CA77),0)</f>
        <v>15119</v>
      </c>
      <c r="DA76" s="7">
        <f>VLOOKUP("*Алтай*",[1]итого!$1:$1048576,COLUMN(CB77),0)</f>
        <v>15115</v>
      </c>
      <c r="DB76" s="7">
        <f>VLOOKUP("*Алтай*",[1]итого!$1:$1048576,COLUMN(CC77),0)</f>
        <v>15349</v>
      </c>
      <c r="DC76" s="7">
        <f>VLOOKUP("*Алтай*",[1]итого!$1:$1048576,COLUMN(CD77),0)</f>
        <v>15593</v>
      </c>
      <c r="DD76" s="7">
        <f>VLOOKUP("*Алтай*",[1]итого!$1:$1048576,COLUMN(CE77),0)</f>
        <v>15931</v>
      </c>
      <c r="DE76" s="7">
        <f>VLOOKUP("*Алтай*",[1]итого!$1:$1048576,COLUMN(CF77),0)</f>
        <v>16394</v>
      </c>
      <c r="DF76" s="7">
        <f>VLOOKUP("*Алтай*",[1]итого!$1:$1048576,COLUMN(CG77),0)</f>
        <v>16842</v>
      </c>
    </row>
    <row r="77" spans="1:110" x14ac:dyDescent="0.25">
      <c r="A77" s="8" t="s">
        <v>70</v>
      </c>
      <c r="B77" s="7">
        <v>7273.7430000000004</v>
      </c>
      <c r="C77" s="7">
        <v>7343.5540000000001</v>
      </c>
      <c r="D77" s="7">
        <v>7407.6750000000002</v>
      </c>
      <c r="E77" s="7">
        <v>7390.0370000000003</v>
      </c>
      <c r="F77" s="7">
        <v>7478.0770000000002</v>
      </c>
      <c r="G77" s="7">
        <v>7592.4750000000004</v>
      </c>
      <c r="H77" s="7">
        <v>7719.2939999999999</v>
      </c>
      <c r="I77" s="7">
        <v>7901.424</v>
      </c>
      <c r="J77" s="7">
        <v>8034.3940000000002</v>
      </c>
      <c r="K77" s="7">
        <v>8243.7790000000005</v>
      </c>
      <c r="L77" s="7">
        <v>8489.3379999999997</v>
      </c>
      <c r="M77" s="7">
        <v>8633.8909999999996</v>
      </c>
      <c r="N77" s="7">
        <v>8780.9079999999994</v>
      </c>
      <c r="O77" s="7">
        <v>8923.3310000000001</v>
      </c>
      <c r="P77" s="7">
        <v>9149.2990000000009</v>
      </c>
      <c r="Q77" s="7">
        <v>9329.2489999999998</v>
      </c>
      <c r="R77" s="7">
        <v>9543.2219999999998</v>
      </c>
      <c r="S77" s="7">
        <v>9778.3279999999995</v>
      </c>
      <c r="T77" s="7">
        <v>10063.341</v>
      </c>
      <c r="U77" s="7">
        <v>10301.414000000001</v>
      </c>
      <c r="V77" s="7">
        <v>10576.005999999999</v>
      </c>
      <c r="W77" s="7">
        <v>10788.040999999999</v>
      </c>
      <c r="X77" s="7">
        <v>11095.819</v>
      </c>
      <c r="Y77" s="7">
        <v>11178.80583729</v>
      </c>
      <c r="Z77" s="7">
        <v>11350.809378259999</v>
      </c>
      <c r="AA77" s="7">
        <f>VLOOKUP("*Тыва*",[1]итого!$1:$1048576,COLUMN(B78),0)</f>
        <v>11179</v>
      </c>
      <c r="AB77" s="7">
        <f>VLOOKUP("*Тыва*",[1]итого!$1:$1048576,COLUMN(C78),0)</f>
        <v>11351</v>
      </c>
      <c r="AC77" s="7">
        <f>VLOOKUP("*Тыва*",[1]итого!$1:$1048576,COLUMN(D78),0)</f>
        <v>11517</v>
      </c>
      <c r="AD77" s="7">
        <f>VLOOKUP("*Тыва*",[1]итого!$1:$1048576,COLUMN(E78),0)</f>
        <v>11687</v>
      </c>
      <c r="AE77" s="7">
        <f>VLOOKUP("*Тыва*",[1]итого!$1:$1048576,COLUMN(F78),0)</f>
        <v>11847</v>
      </c>
      <c r="AF77" s="7">
        <f>VLOOKUP("*Тыва*",[1]итого!$1:$1048576,COLUMN(G78),0)</f>
        <v>12044</v>
      </c>
      <c r="AG77" s="7">
        <f>VLOOKUP("*Тыва*",[1]итого!$1:$1048576,COLUMN(H78),0)</f>
        <v>12197</v>
      </c>
      <c r="AH77" s="7">
        <f>VLOOKUP("*Тыва*",[1]итого!$1:$1048576,COLUMN(I78),0)</f>
        <v>12380</v>
      </c>
      <c r="AI77" s="7">
        <f>VLOOKUP("*Тыва*",[1]итого!$1:$1048576,COLUMN(J78),0)</f>
        <v>12621</v>
      </c>
      <c r="AJ77" s="7">
        <f>VLOOKUP("*Тыва*",[1]итого!$1:$1048576,COLUMN(K78),0)</f>
        <v>12783</v>
      </c>
      <c r="AK77" s="7">
        <f>VLOOKUP("*Тыва*",[1]итого!$1:$1048576,COLUMN(L78),0)</f>
        <v>12975</v>
      </c>
      <c r="AL77" s="7">
        <f>VLOOKUP("*Тыва*",[1]итого!$1:$1048576,COLUMN(M78),0)</f>
        <v>13136</v>
      </c>
      <c r="AM77" s="7">
        <f>VLOOKUP("*Тыва*",[1]итого!$1:$1048576,COLUMN(N78),0)</f>
        <v>13235</v>
      </c>
      <c r="AN77" s="7">
        <f>VLOOKUP("*Тыва*",[1]итого!$1:$1048576,COLUMN(O78),0)</f>
        <v>13434</v>
      </c>
      <c r="AO77" s="7">
        <f>VLOOKUP("*Тыва*",[1]итого!$1:$1048576,COLUMN(P78),0)</f>
        <v>13626</v>
      </c>
      <c r="AP77" s="7">
        <f>VLOOKUP("*Тыва*",[1]итого!$1:$1048576,COLUMN(Q78),0)</f>
        <v>13767</v>
      </c>
      <c r="AQ77" s="7">
        <f>VLOOKUP("*Тыва*",[1]итого!$1:$1048576,COLUMN(R78),0)</f>
        <v>13865</v>
      </c>
      <c r="AR77" s="7">
        <f>VLOOKUP("*Тыва*",[1]итого!$1:$1048576,COLUMN(S78),0)</f>
        <v>13989</v>
      </c>
      <c r="AS77" s="7">
        <f>VLOOKUP("*Тыва*",[1]итого!$1:$1048576,COLUMN(T78),0)</f>
        <v>14240</v>
      </c>
      <c r="AT77" s="7">
        <f>VLOOKUP("*Тыва*",[1]итого!$1:$1048576,COLUMN(U78),0)</f>
        <v>14548</v>
      </c>
      <c r="AU77" s="7">
        <f>VLOOKUP("*Тыва*",[1]итого!$1:$1048576,COLUMN(V78),0)</f>
        <v>15016</v>
      </c>
      <c r="AV77" s="7">
        <f>VLOOKUP("*Тыва*",[1]итого!$1:$1048576,COLUMN(W78),0)</f>
        <v>15504</v>
      </c>
      <c r="AW77" s="7">
        <f>VLOOKUP("*Тыва*",[1]итого!$1:$1048576,COLUMN(X78),0)</f>
        <v>15859</v>
      </c>
      <c r="AX77" s="7">
        <f>VLOOKUP("*Тыва*",[1]итого!$1:$1048576,COLUMN(Y78),0)</f>
        <v>16205</v>
      </c>
      <c r="AY77" s="7">
        <f>VLOOKUP("*Тыва*",[1]итого!$1:$1048576,COLUMN(Z78),0)</f>
        <v>16353</v>
      </c>
      <c r="AZ77" s="7">
        <f>VLOOKUP("*Тыва*",[1]итого!$1:$1048576,COLUMN(AA78),0)</f>
        <v>16629</v>
      </c>
      <c r="BA77" s="7">
        <f>VLOOKUP("*Тыва*",[1]итого!$1:$1048576,COLUMN(AB78),0)</f>
        <v>17095</v>
      </c>
      <c r="BB77" s="7">
        <f>VLOOKUP("*Тыва*",[1]итого!$1:$1048576,COLUMN(AC78),0)</f>
        <v>17520</v>
      </c>
      <c r="BC77" s="7">
        <f>VLOOKUP("*Тыва*",[1]итого!$1:$1048576,COLUMN(AD78),0)</f>
        <v>17835</v>
      </c>
      <c r="BD77" s="7">
        <f>VLOOKUP("*Тыва*",[1]итого!$1:$1048576,COLUMN(AE78),0)</f>
        <v>18221</v>
      </c>
      <c r="BE77" s="7">
        <f>VLOOKUP("*Тыва*",[1]итого!$1:$1048576,COLUMN(AF78),0)</f>
        <v>18689</v>
      </c>
      <c r="BF77" s="7">
        <f>VLOOKUP("*Тыва*",[1]итого!$1:$1048576,COLUMN(AG78),0)</f>
        <v>19197</v>
      </c>
      <c r="BG77" s="7">
        <f>VLOOKUP("*Тыва*",[1]итого!$1:$1048576,COLUMN(AH78),0)</f>
        <v>19742</v>
      </c>
      <c r="BH77" s="7">
        <f>VLOOKUP("*Тыва*",[1]итого!$1:$1048576,COLUMN(AI78),0)</f>
        <v>20323</v>
      </c>
      <c r="BI77" s="7">
        <f>VLOOKUP("*Тыва*",[1]итого!$1:$1048576,COLUMN(AJ78),0)</f>
        <v>20682</v>
      </c>
      <c r="BJ77" s="7">
        <f>VLOOKUP("*Тыва*",[1]итого!$1:$1048576,COLUMN(AK78),0)</f>
        <v>21420</v>
      </c>
      <c r="BK77" s="7">
        <f>VLOOKUP("*Тыва*",[1]итого!$1:$1048576,COLUMN(AL78),0)</f>
        <v>21836</v>
      </c>
      <c r="BL77" s="7">
        <f>VLOOKUP("*Тыва*",[1]итого!$1:$1048576,COLUMN(AM78),0)</f>
        <v>22378</v>
      </c>
      <c r="BM77" s="7">
        <f>VLOOKUP("*Тыва*",[1]итого!$1:$1048576,COLUMN(AN78),0)</f>
        <v>23333</v>
      </c>
      <c r="BN77" s="7">
        <f>VLOOKUP("*Тыва*",[1]итого!$1:$1048576,COLUMN(AO78),0)</f>
        <v>23358</v>
      </c>
      <c r="BO77" s="7">
        <f>VLOOKUP("*Тыва*",[1]итого!$1:$1048576,COLUMN(AP78),0)</f>
        <v>23363</v>
      </c>
      <c r="BP77" s="7">
        <f>VLOOKUP("*Тыва*",[1]итого!$1:$1048576,COLUMN(AQ78),0)</f>
        <v>23465</v>
      </c>
      <c r="BQ77" s="7">
        <f>VLOOKUP("*Тыва*",[1]итого!$1:$1048576,COLUMN(AR78),0)</f>
        <v>23827</v>
      </c>
      <c r="BR77" s="7">
        <f>VLOOKUP("*Тыва*",[1]итого!$1:$1048576,COLUMN(AS78),0)</f>
        <v>24221</v>
      </c>
      <c r="BS77" s="7">
        <f>VLOOKUP("*Тыва*",[1]итого!$1:$1048576,COLUMN(AT78),0)</f>
        <v>25203</v>
      </c>
      <c r="BT77" s="7">
        <f>VLOOKUP("*Тыва*",[1]итого!$1:$1048576,COLUMN(AU78),0)</f>
        <v>26113</v>
      </c>
      <c r="BU77" s="7">
        <f>VLOOKUP("*Тыва*",[1]итого!$1:$1048576,COLUMN(AV78),0)</f>
        <v>27217</v>
      </c>
      <c r="BV77" s="7">
        <f>VLOOKUP("*Тыва*",[1]итого!$1:$1048576,COLUMN(AW78),0)</f>
        <v>28913</v>
      </c>
      <c r="BW77" s="7">
        <f>VLOOKUP("*Тыва*",[1]итого!$1:$1048576,COLUMN(AX78),0)</f>
        <v>29676</v>
      </c>
      <c r="BX77" s="7">
        <f>VLOOKUP("*Тыва*",[1]итого!$1:$1048576,COLUMN(AY78),0)</f>
        <v>30601</v>
      </c>
      <c r="BY77" s="7">
        <f>VLOOKUP("*Тыва*",[1]итого!$1:$1048576,COLUMN(AZ78),0)</f>
        <v>32077</v>
      </c>
      <c r="BZ77" s="7">
        <f>VLOOKUP("*Тыва*",[1]итого!$1:$1048576,COLUMN(BA78),0)</f>
        <v>33951</v>
      </c>
      <c r="CA77" s="7">
        <f>VLOOKUP("*Тыва*",[1]итого!$1:$1048576,COLUMN(BB78),0)</f>
        <v>35799</v>
      </c>
      <c r="CB77" s="7">
        <f>VLOOKUP("*Тыва*",[1]итого!$1:$1048576,COLUMN(BC78),0)</f>
        <v>38110</v>
      </c>
      <c r="CC77" s="7">
        <f>VLOOKUP("*Тыва*",[1]итого!$1:$1048576,COLUMN(BD78),0)</f>
        <v>39720</v>
      </c>
      <c r="CD77" s="7">
        <f>VLOOKUP("*Тыва*",[1]итого!$1:$1048576,COLUMN(BE78),0)</f>
        <v>43056</v>
      </c>
      <c r="CE77" s="7">
        <f>VLOOKUP("*Тыва*",[1]итого!$1:$1048576,COLUMN(BF78),0)</f>
        <v>46827</v>
      </c>
      <c r="CF77" s="7">
        <f>VLOOKUP("*Тыва*",[1]итого!$1:$1048576,COLUMN(BG78),0)</f>
        <v>51099</v>
      </c>
      <c r="CG77" s="7">
        <f>VLOOKUP("*Тыва*",[1]итого!$1:$1048576,COLUMN(BH78),0)</f>
        <v>55002</v>
      </c>
      <c r="CH77" s="7">
        <f>VLOOKUP("*Тыва*",[1]итого!$1:$1048576,COLUMN(BI78),0)</f>
        <v>60782</v>
      </c>
      <c r="CI77" s="7">
        <f>VLOOKUP("*Тыва*",[1]итого!$1:$1048576,COLUMN(BJ78),0)</f>
        <v>62784</v>
      </c>
      <c r="CJ77" s="7">
        <f>VLOOKUP("*Тыва*",[1]итого!$1:$1048576,COLUMN(BK78),0)</f>
        <v>65883</v>
      </c>
      <c r="CK77" s="7">
        <f>VLOOKUP("*Тыва*",[1]итого!$1:$1048576,COLUMN(BL78),0)</f>
        <v>68466</v>
      </c>
      <c r="CL77" s="7">
        <f>VLOOKUP("*Тыва*",[1]итого!$1:$1048576,COLUMN(BM78),0)</f>
        <v>70874</v>
      </c>
      <c r="CM77" s="7">
        <f>VLOOKUP("*Тыва*",[1]итого!$1:$1048576,COLUMN(BN78),0)</f>
        <v>73991</v>
      </c>
      <c r="CN77" s="7">
        <f>VLOOKUP("*Тыва*",[1]итого!$1:$1048576,COLUMN(BO78),0)</f>
        <v>78014</v>
      </c>
      <c r="CO77" s="7">
        <f>VLOOKUP("*Тыва*",[1]итого!$1:$1048576,COLUMN(BP78),0)</f>
        <v>78756</v>
      </c>
      <c r="CP77" s="7">
        <f>VLOOKUP("*Тыва*",[1]итого!$1:$1048576,COLUMN(BQ78),0)</f>
        <v>79440</v>
      </c>
      <c r="CQ77" s="7">
        <f>VLOOKUP("*Тыва*",[1]итого!$1:$1048576,COLUMN(BR78),0)</f>
        <v>79757</v>
      </c>
      <c r="CR77" s="7">
        <f>VLOOKUP("*Тыва*",[1]итого!$1:$1048576,COLUMN(BS78),0)</f>
        <v>78754</v>
      </c>
      <c r="CS77" s="7">
        <f>VLOOKUP("*Тыва*",[1]итого!$1:$1048576,COLUMN(BT78),0)</f>
        <v>80925</v>
      </c>
      <c r="CT77" s="7">
        <f>VLOOKUP("*Тыва*",[1]итого!$1:$1048576,COLUMN(BU78),0)</f>
        <v>81146</v>
      </c>
      <c r="CU77" s="7">
        <f>VLOOKUP("*Тыва*",[1]итого!$1:$1048576,COLUMN(BV78),0)</f>
        <v>80307</v>
      </c>
      <c r="CV77" s="7">
        <f>VLOOKUP("*Тыва*",[1]итого!$1:$1048576,COLUMN(BW78),0)</f>
        <v>80560</v>
      </c>
      <c r="CW77" s="7">
        <f>VLOOKUP("*Тыва*",[1]итого!$1:$1048576,COLUMN(BX78),0)</f>
        <v>81107</v>
      </c>
      <c r="CX77" s="7">
        <f>VLOOKUP("*Тыва*",[1]итого!$1:$1048576,COLUMN(BY78),0)</f>
        <v>82699</v>
      </c>
      <c r="CY77" s="7">
        <f>VLOOKUP("*Тыва*",[1]итого!$1:$1048576,COLUMN(BZ78),0)</f>
        <v>83539</v>
      </c>
      <c r="CZ77" s="7">
        <f>VLOOKUP("*Тыва*",[1]итого!$1:$1048576,COLUMN(CA78),0)</f>
        <v>84463</v>
      </c>
      <c r="DA77" s="7">
        <f>VLOOKUP("*Тыва*",[1]итого!$1:$1048576,COLUMN(CB78),0)</f>
        <v>84784</v>
      </c>
      <c r="DB77" s="7">
        <f>VLOOKUP("*Тыва*",[1]итого!$1:$1048576,COLUMN(CC78),0)</f>
        <v>86080</v>
      </c>
      <c r="DC77" s="7">
        <f>VLOOKUP("*Тыва*",[1]итого!$1:$1048576,COLUMN(CD78),0)</f>
        <v>86776</v>
      </c>
      <c r="DD77" s="7">
        <f>VLOOKUP("*Тыва*",[1]итого!$1:$1048576,COLUMN(CE78),0)</f>
        <v>87538</v>
      </c>
      <c r="DE77" s="7">
        <f>VLOOKUP("*Тыва*",[1]итого!$1:$1048576,COLUMN(CF78),0)</f>
        <v>88098</v>
      </c>
      <c r="DF77" s="7">
        <f>VLOOKUP("*Тыва*",[1]итого!$1:$1048576,COLUMN(CG78),0)</f>
        <v>88571</v>
      </c>
    </row>
    <row r="78" spans="1:110" x14ac:dyDescent="0.25">
      <c r="A78" s="8" t="s">
        <v>71</v>
      </c>
      <c r="B78" s="7">
        <v>13221.392</v>
      </c>
      <c r="C78" s="7">
        <v>13349.938</v>
      </c>
      <c r="D78" s="7">
        <v>13527.874</v>
      </c>
      <c r="E78" s="7">
        <v>13267.245000000001</v>
      </c>
      <c r="F78" s="7">
        <v>13480.852000000001</v>
      </c>
      <c r="G78" s="7">
        <v>13670.496999999999</v>
      </c>
      <c r="H78" s="7">
        <v>13877.012000000001</v>
      </c>
      <c r="I78" s="7">
        <v>14117.116</v>
      </c>
      <c r="J78" s="7">
        <v>14309.743</v>
      </c>
      <c r="K78" s="7">
        <v>14606.735000000001</v>
      </c>
      <c r="L78" s="7">
        <v>14986.412</v>
      </c>
      <c r="M78" s="7">
        <v>15094.33</v>
      </c>
      <c r="N78" s="7">
        <v>15269.617</v>
      </c>
      <c r="O78" s="7">
        <v>15519.766</v>
      </c>
      <c r="P78" s="7">
        <v>15861.895</v>
      </c>
      <c r="Q78" s="7">
        <v>16127.962</v>
      </c>
      <c r="R78" s="7">
        <v>16371.76</v>
      </c>
      <c r="S78" s="7">
        <v>16673.326000000001</v>
      </c>
      <c r="T78" s="7">
        <v>17039.976999999999</v>
      </c>
      <c r="U78" s="7">
        <v>17360.962</v>
      </c>
      <c r="V78" s="7">
        <v>17737.169999999998</v>
      </c>
      <c r="W78" s="7">
        <v>18165.078000000001</v>
      </c>
      <c r="X78" s="7">
        <v>18519.759999999998</v>
      </c>
      <c r="Y78" s="7">
        <v>19156.654628349999</v>
      </c>
      <c r="Z78" s="7">
        <v>19372.097766219998</v>
      </c>
      <c r="AA78" s="7">
        <f>VLOOKUP("*Хакасия*",[1]итого!$1:$1048576,COLUMN(B79),0)</f>
        <v>19157</v>
      </c>
      <c r="AB78" s="7">
        <f>VLOOKUP("*Хакасия*",[1]итого!$1:$1048576,COLUMN(C79),0)</f>
        <v>19372</v>
      </c>
      <c r="AC78" s="7">
        <f>VLOOKUP("*Хакасия*",[1]итого!$1:$1048576,COLUMN(D79),0)</f>
        <v>19580</v>
      </c>
      <c r="AD78" s="7">
        <f>VLOOKUP("*Хакасия*",[1]итого!$1:$1048576,COLUMN(E79),0)</f>
        <v>19779</v>
      </c>
      <c r="AE78" s="7">
        <f>VLOOKUP("*Хакасия*",[1]итого!$1:$1048576,COLUMN(F79),0)</f>
        <v>19986</v>
      </c>
      <c r="AF78" s="7">
        <f>VLOOKUP("*Хакасия*",[1]итого!$1:$1048576,COLUMN(G79),0)</f>
        <v>20171</v>
      </c>
      <c r="AG78" s="7">
        <f>VLOOKUP("*Хакасия*",[1]итого!$1:$1048576,COLUMN(H79),0)</f>
        <v>20068</v>
      </c>
      <c r="AH78" s="7">
        <f>VLOOKUP("*Хакасия*",[1]итого!$1:$1048576,COLUMN(I79),0)</f>
        <v>20270</v>
      </c>
      <c r="AI78" s="7">
        <f>VLOOKUP("*Хакасия*",[1]итого!$1:$1048576,COLUMN(J79),0)</f>
        <v>20599</v>
      </c>
      <c r="AJ78" s="7">
        <f>VLOOKUP("*Хакасия*",[1]итого!$1:$1048576,COLUMN(K79),0)</f>
        <v>20767</v>
      </c>
      <c r="AK78" s="7">
        <f>VLOOKUP("*Хакасия*",[1]итого!$1:$1048576,COLUMN(L79),0)</f>
        <v>21109</v>
      </c>
      <c r="AL78" s="7">
        <f>VLOOKUP("*Хакасия*",[1]итого!$1:$1048576,COLUMN(M79),0)</f>
        <v>21426</v>
      </c>
      <c r="AM78" s="7">
        <f>VLOOKUP("*Хакасия*",[1]итого!$1:$1048576,COLUMN(N79),0)</f>
        <v>21526</v>
      </c>
      <c r="AN78" s="7">
        <f>VLOOKUP("*Хакасия*",[1]итого!$1:$1048576,COLUMN(O79),0)</f>
        <v>21811</v>
      </c>
      <c r="AO78" s="7">
        <f>VLOOKUP("*Хакасия*",[1]итого!$1:$1048576,COLUMN(P79),0)</f>
        <v>22043</v>
      </c>
      <c r="AP78" s="7">
        <f>VLOOKUP("*Хакасия*",[1]итого!$1:$1048576,COLUMN(Q79),0)</f>
        <v>22241</v>
      </c>
      <c r="AQ78" s="7">
        <f>VLOOKUP("*Хакасия*",[1]итого!$1:$1048576,COLUMN(R79),0)</f>
        <v>22449</v>
      </c>
      <c r="AR78" s="7">
        <f>VLOOKUP("*Хакасия*",[1]итого!$1:$1048576,COLUMN(S79),0)</f>
        <v>22769</v>
      </c>
      <c r="AS78" s="7">
        <f>VLOOKUP("*Хакасия*",[1]итого!$1:$1048576,COLUMN(T79),0)</f>
        <v>23203</v>
      </c>
      <c r="AT78" s="7">
        <f>VLOOKUP("*Хакасия*",[1]итого!$1:$1048576,COLUMN(U79),0)</f>
        <v>23862</v>
      </c>
      <c r="AU78" s="7">
        <f>VLOOKUP("*Хакасия*",[1]итого!$1:$1048576,COLUMN(V79),0)</f>
        <v>24556</v>
      </c>
      <c r="AV78" s="7">
        <f>VLOOKUP("*Хакасия*",[1]итого!$1:$1048576,COLUMN(W79),0)</f>
        <v>25545</v>
      </c>
      <c r="AW78" s="7">
        <f>VLOOKUP("*Хакасия*",[1]итого!$1:$1048576,COLUMN(X79),0)</f>
        <v>25915</v>
      </c>
      <c r="AX78" s="7">
        <f>VLOOKUP("*Хакасия*",[1]итого!$1:$1048576,COLUMN(Y79),0)</f>
        <v>26059</v>
      </c>
      <c r="AY78" s="7">
        <f>VLOOKUP("*Хакасия*",[1]итого!$1:$1048576,COLUMN(Z79),0)</f>
        <v>26197</v>
      </c>
      <c r="AZ78" s="7">
        <f>VLOOKUP("*Хакасия*",[1]итого!$1:$1048576,COLUMN(AA79),0)</f>
        <v>26752</v>
      </c>
      <c r="BA78" s="7">
        <f>VLOOKUP("*Хакасия*",[1]итого!$1:$1048576,COLUMN(AB79),0)</f>
        <v>27510</v>
      </c>
      <c r="BB78" s="7">
        <f>VLOOKUP("*Хакасия*",[1]итого!$1:$1048576,COLUMN(AC79),0)</f>
        <v>28326</v>
      </c>
      <c r="BC78" s="7">
        <f>VLOOKUP("*Хакасия*",[1]итого!$1:$1048576,COLUMN(AD79),0)</f>
        <v>28877</v>
      </c>
      <c r="BD78" s="7">
        <f>VLOOKUP("*Хакасия*",[1]итого!$1:$1048576,COLUMN(AE79),0)</f>
        <v>29650</v>
      </c>
      <c r="BE78" s="7">
        <f>VLOOKUP("*Хакасия*",[1]итого!$1:$1048576,COLUMN(AF79),0)</f>
        <v>30330</v>
      </c>
      <c r="BF78" s="7">
        <f>VLOOKUP("*Хакасия*",[1]итого!$1:$1048576,COLUMN(AG79),0)</f>
        <v>30926</v>
      </c>
      <c r="BG78" s="7">
        <f>VLOOKUP("*Хакасия*",[1]итого!$1:$1048576,COLUMN(AH79),0)</f>
        <v>31578</v>
      </c>
      <c r="BH78" s="7">
        <f>VLOOKUP("*Хакасия*",[1]итого!$1:$1048576,COLUMN(AI79),0)</f>
        <v>32071</v>
      </c>
      <c r="BI78" s="7">
        <f>VLOOKUP("*Хакасия*",[1]итого!$1:$1048576,COLUMN(AJ79),0)</f>
        <v>32169</v>
      </c>
      <c r="BJ78" s="7">
        <f>VLOOKUP("*Хакасия*",[1]итого!$1:$1048576,COLUMN(AK79),0)</f>
        <v>33278</v>
      </c>
      <c r="BK78" s="7">
        <f>VLOOKUP("*Хакасия*",[1]итого!$1:$1048576,COLUMN(AL79),0)</f>
        <v>33761</v>
      </c>
      <c r="BL78" s="7">
        <f>VLOOKUP("*Хакасия*",[1]итого!$1:$1048576,COLUMN(AM79),0)</f>
        <v>34458</v>
      </c>
      <c r="BM78" s="7">
        <f>VLOOKUP("*Хакасия*",[1]итого!$1:$1048576,COLUMN(AN79),0)</f>
        <v>35366</v>
      </c>
      <c r="BN78" s="7">
        <f>VLOOKUP("*Хакасия*",[1]итого!$1:$1048576,COLUMN(AO79),0)</f>
        <v>35163</v>
      </c>
      <c r="BO78" s="7">
        <f>VLOOKUP("*Хакасия*",[1]итого!$1:$1048576,COLUMN(AP79),0)</f>
        <v>34999</v>
      </c>
      <c r="BP78" s="7">
        <f>VLOOKUP("*Хакасия*",[1]итого!$1:$1048576,COLUMN(AQ79),0)</f>
        <v>35002</v>
      </c>
      <c r="BQ78" s="7">
        <f>VLOOKUP("*Хакасия*",[1]итого!$1:$1048576,COLUMN(AR79),0)</f>
        <v>35363</v>
      </c>
      <c r="BR78" s="7">
        <f>VLOOKUP("*Хакасия*",[1]итого!$1:$1048576,COLUMN(AS79),0)</f>
        <v>35785</v>
      </c>
      <c r="BS78" s="7">
        <f>VLOOKUP("*Хакасия*",[1]итого!$1:$1048576,COLUMN(AT79),0)</f>
        <v>36694</v>
      </c>
      <c r="BT78" s="7">
        <f>VLOOKUP("*Хакасия*",[1]итого!$1:$1048576,COLUMN(AU79),0)</f>
        <v>37706</v>
      </c>
      <c r="BU78" s="7">
        <f>VLOOKUP("*Хакасия*",[1]итого!$1:$1048576,COLUMN(AV79),0)</f>
        <v>38574</v>
      </c>
      <c r="BV78" s="7">
        <f>VLOOKUP("*Хакасия*",[1]итого!$1:$1048576,COLUMN(AW79),0)</f>
        <v>40128</v>
      </c>
      <c r="BW78" s="7">
        <f>VLOOKUP("*Хакасия*",[1]итого!$1:$1048576,COLUMN(AX79),0)</f>
        <v>40445</v>
      </c>
      <c r="BX78" s="7">
        <f>VLOOKUP("*Хакасия*",[1]итого!$1:$1048576,COLUMN(AY79),0)</f>
        <v>41163</v>
      </c>
      <c r="BY78" s="7">
        <f>VLOOKUP("*Хакасия*",[1]итого!$1:$1048576,COLUMN(AZ79),0)</f>
        <v>42507</v>
      </c>
      <c r="BZ78" s="7">
        <f>VLOOKUP("*Хакасия*",[1]итого!$1:$1048576,COLUMN(BA79),0)</f>
        <v>43857</v>
      </c>
      <c r="CA78" s="7">
        <f>VLOOKUP("*Хакасия*",[1]итого!$1:$1048576,COLUMN(BB79),0)</f>
        <v>45434</v>
      </c>
      <c r="CB78" s="7">
        <f>VLOOKUP("*Хакасия*",[1]итого!$1:$1048576,COLUMN(BC79),0)</f>
        <v>46822</v>
      </c>
      <c r="CC78" s="7">
        <f>VLOOKUP("*Хакасия*",[1]итого!$1:$1048576,COLUMN(BD79),0)</f>
        <v>47445</v>
      </c>
      <c r="CD78" s="7">
        <f>VLOOKUP("*Хакасия*",[1]итого!$1:$1048576,COLUMN(BE79),0)</f>
        <v>49636</v>
      </c>
      <c r="CE78" s="7">
        <f>VLOOKUP("*Хакасия*",[1]итого!$1:$1048576,COLUMN(BF79),0)</f>
        <v>52496</v>
      </c>
      <c r="CF78" s="7">
        <f>VLOOKUP("*Хакасия*",[1]итого!$1:$1048576,COLUMN(BG79),0)</f>
        <v>54263</v>
      </c>
      <c r="CG78" s="7">
        <f>VLOOKUP("*Хакасия*",[1]итого!$1:$1048576,COLUMN(BH79),0)</f>
        <v>55522</v>
      </c>
      <c r="CH78" s="7">
        <f>VLOOKUP("*Хакасия*",[1]итого!$1:$1048576,COLUMN(BI79),0)</f>
        <v>56343</v>
      </c>
      <c r="CI78" s="7">
        <f>VLOOKUP("*Хакасия*",[1]итого!$1:$1048576,COLUMN(BJ79),0)</f>
        <v>56476</v>
      </c>
      <c r="CJ78" s="7">
        <f>VLOOKUP("*Хакасия*",[1]итого!$1:$1048576,COLUMN(BK79),0)</f>
        <v>56611</v>
      </c>
      <c r="CK78" s="7">
        <f>VLOOKUP("*Хакасия*",[1]итого!$1:$1048576,COLUMN(BL79),0)</f>
        <v>57258</v>
      </c>
      <c r="CL78" s="7">
        <f>VLOOKUP("*Хакасия*",[1]итого!$1:$1048576,COLUMN(BM79),0)</f>
        <v>57952</v>
      </c>
      <c r="CM78" s="7">
        <f>VLOOKUP("*Хакасия*",[1]итого!$1:$1048576,COLUMN(BN79),0)</f>
        <v>58558</v>
      </c>
      <c r="CN78" s="7">
        <f>VLOOKUP("*Хакасия*",[1]итого!$1:$1048576,COLUMN(BO79),0)</f>
        <v>60341</v>
      </c>
      <c r="CO78" s="7">
        <f>VLOOKUP("*Хакасия*",[1]итого!$1:$1048576,COLUMN(BP79),0)</f>
        <v>60163</v>
      </c>
      <c r="CP78" s="7">
        <f>VLOOKUP("*Хакасия*",[1]итого!$1:$1048576,COLUMN(BQ79),0)</f>
        <v>60534</v>
      </c>
      <c r="CQ78" s="7">
        <f>VLOOKUP("*Хакасия*",[1]итого!$1:$1048576,COLUMN(BR79),0)</f>
        <v>60565</v>
      </c>
      <c r="CR78" s="7">
        <f>VLOOKUP("*Хакасия*",[1]итого!$1:$1048576,COLUMN(BS79),0)</f>
        <v>60422</v>
      </c>
      <c r="CS78" s="7">
        <f>VLOOKUP("*Хакасия*",[1]итого!$1:$1048576,COLUMN(BT79),0)</f>
        <v>60600</v>
      </c>
      <c r="CT78" s="7">
        <f>VLOOKUP("*Хакасия*",[1]итого!$1:$1048576,COLUMN(BU79),0)</f>
        <v>60724</v>
      </c>
      <c r="CU78" s="7">
        <f>VLOOKUP("*Хакасия*",[1]итого!$1:$1048576,COLUMN(BV79),0)</f>
        <v>60272</v>
      </c>
      <c r="CV78" s="7">
        <f>VLOOKUP("*Хакасия*",[1]итого!$1:$1048576,COLUMN(BW79),0)</f>
        <v>60439</v>
      </c>
      <c r="CW78" s="7">
        <f>VLOOKUP("*Хакасия*",[1]итого!$1:$1048576,COLUMN(BX79),0)</f>
        <v>60536</v>
      </c>
      <c r="CX78" s="7">
        <f>VLOOKUP("*Хакасия*",[1]итого!$1:$1048576,COLUMN(BY79),0)</f>
        <v>61006</v>
      </c>
      <c r="CY78" s="7">
        <f>VLOOKUP("*Хакасия*",[1]итого!$1:$1048576,COLUMN(BZ79),0)</f>
        <v>61332</v>
      </c>
      <c r="CZ78" s="7">
        <f>VLOOKUP("*Хакасия*",[1]итого!$1:$1048576,COLUMN(CA79),0)</f>
        <v>61765</v>
      </c>
      <c r="DA78" s="7">
        <f>VLOOKUP("*Хакасия*",[1]итого!$1:$1048576,COLUMN(CB79),0)</f>
        <v>61433</v>
      </c>
      <c r="DB78" s="7">
        <f>VLOOKUP("*Хакасия*",[1]итого!$1:$1048576,COLUMN(CC79),0)</f>
        <v>62183</v>
      </c>
      <c r="DC78" s="7">
        <f>VLOOKUP("*Хакасия*",[1]итого!$1:$1048576,COLUMN(CD79),0)</f>
        <v>62831</v>
      </c>
      <c r="DD78" s="7">
        <f>VLOOKUP("*Хакасия*",[1]итого!$1:$1048576,COLUMN(CE79),0)</f>
        <v>63589</v>
      </c>
      <c r="DE78" s="7">
        <f>VLOOKUP("*Хакасия*",[1]итого!$1:$1048576,COLUMN(CF79),0)</f>
        <v>64385</v>
      </c>
      <c r="DF78" s="7">
        <f>VLOOKUP("*Хакасия*",[1]итого!$1:$1048576,COLUMN(CG79),0)</f>
        <v>65758</v>
      </c>
    </row>
    <row r="79" spans="1:110" x14ac:dyDescent="0.25">
      <c r="A79" s="8" t="s">
        <v>72</v>
      </c>
      <c r="B79" s="7">
        <v>53890.324000000001</v>
      </c>
      <c r="C79" s="7">
        <v>54283.629000000001</v>
      </c>
      <c r="D79" s="7">
        <v>54963.656999999999</v>
      </c>
      <c r="E79" s="7">
        <v>54855.784</v>
      </c>
      <c r="F79" s="7">
        <v>55603.417000000001</v>
      </c>
      <c r="G79" s="7">
        <v>56346.055</v>
      </c>
      <c r="H79" s="7">
        <v>57492.476000000002</v>
      </c>
      <c r="I79" s="7">
        <v>58693.987999999998</v>
      </c>
      <c r="J79" s="7">
        <v>58812.673000000003</v>
      </c>
      <c r="K79" s="7">
        <v>60158.144</v>
      </c>
      <c r="L79" s="7">
        <v>61682.724999999999</v>
      </c>
      <c r="M79" s="7">
        <v>62239.667999999998</v>
      </c>
      <c r="N79" s="7">
        <v>63242.74</v>
      </c>
      <c r="O79" s="7">
        <v>64659.898000000001</v>
      </c>
      <c r="P79" s="7">
        <v>66145.854999999996</v>
      </c>
      <c r="Q79" s="7">
        <v>67457.86</v>
      </c>
      <c r="R79" s="7">
        <v>68815.486999999994</v>
      </c>
      <c r="S79" s="7">
        <v>70463.394</v>
      </c>
      <c r="T79" s="7">
        <v>72376.736000000004</v>
      </c>
      <c r="U79" s="7">
        <v>73797.781000000003</v>
      </c>
      <c r="V79" s="7">
        <v>74159.402000000002</v>
      </c>
      <c r="W79" s="7">
        <v>75876.517999999996</v>
      </c>
      <c r="X79" s="7">
        <v>76097.494999999995</v>
      </c>
      <c r="Y79" s="7">
        <v>78835.408741710009</v>
      </c>
      <c r="Z79" s="7">
        <v>79931.766663739996</v>
      </c>
      <c r="AA79" s="7">
        <f>VLOOKUP("*Алтайский*",[1]итого!$1:$1048576,COLUMN(B80),0)</f>
        <v>78835</v>
      </c>
      <c r="AB79" s="7">
        <f>VLOOKUP("*Алтайский*",[1]итого!$1:$1048576,COLUMN(C80),0)</f>
        <v>79932</v>
      </c>
      <c r="AC79" s="7">
        <f>VLOOKUP("*Алтайский*",[1]итого!$1:$1048576,COLUMN(D80),0)</f>
        <v>81106</v>
      </c>
      <c r="AD79" s="7">
        <f>VLOOKUP("*Алтайский*",[1]итого!$1:$1048576,COLUMN(E80),0)</f>
        <v>82280</v>
      </c>
      <c r="AE79" s="7">
        <f>VLOOKUP("*Алтайский*",[1]итого!$1:$1048576,COLUMN(F80),0)</f>
        <v>83125</v>
      </c>
      <c r="AF79" s="7">
        <f>VLOOKUP("*Алтайский*",[1]итого!$1:$1048576,COLUMN(G80),0)</f>
        <v>83833</v>
      </c>
      <c r="AG79" s="7">
        <f>VLOOKUP("*Алтайский*",[1]итого!$1:$1048576,COLUMN(H80),0)</f>
        <v>83970</v>
      </c>
      <c r="AH79" s="7">
        <f>VLOOKUP("*Алтайский*",[1]итого!$1:$1048576,COLUMN(I80),0)</f>
        <v>85379</v>
      </c>
      <c r="AI79" s="7">
        <f>VLOOKUP("*Алтайский*",[1]итого!$1:$1048576,COLUMN(J80),0)</f>
        <v>86812</v>
      </c>
      <c r="AJ79" s="7">
        <f>VLOOKUP("*Алтайский*",[1]итого!$1:$1048576,COLUMN(K80),0)</f>
        <v>86061</v>
      </c>
      <c r="AK79" s="7">
        <f>VLOOKUP("*Алтайский*",[1]итого!$1:$1048576,COLUMN(L80),0)</f>
        <v>87294</v>
      </c>
      <c r="AL79" s="7">
        <f>VLOOKUP("*Алтайский*",[1]итого!$1:$1048576,COLUMN(M80),0)</f>
        <v>88968</v>
      </c>
      <c r="AM79" s="7">
        <f>VLOOKUP("*Алтайский*",[1]итого!$1:$1048576,COLUMN(N80),0)</f>
        <v>89108</v>
      </c>
      <c r="AN79" s="7">
        <f>VLOOKUP("*Алтайский*",[1]итого!$1:$1048576,COLUMN(O80),0)</f>
        <v>89964</v>
      </c>
      <c r="AO79" s="7">
        <f>VLOOKUP("*Алтайский*",[1]итого!$1:$1048576,COLUMN(P80),0)</f>
        <v>91331</v>
      </c>
      <c r="AP79" s="7">
        <f>VLOOKUP("*Алтайский*",[1]итого!$1:$1048576,COLUMN(Q80),0)</f>
        <v>92724</v>
      </c>
      <c r="AQ79" s="7">
        <f>VLOOKUP("*Алтайский*",[1]итого!$1:$1048576,COLUMN(R80),0)</f>
        <v>93860</v>
      </c>
      <c r="AR79" s="7">
        <f>VLOOKUP("*Алтайский*",[1]итого!$1:$1048576,COLUMN(S80),0)</f>
        <v>95699</v>
      </c>
      <c r="AS79" s="7">
        <f>VLOOKUP("*Алтайский*",[1]итого!$1:$1048576,COLUMN(T80),0)</f>
        <v>98176</v>
      </c>
      <c r="AT79" s="7">
        <f>VLOOKUP("*Алтайский*",[1]итого!$1:$1048576,COLUMN(U80),0)</f>
        <v>100531</v>
      </c>
      <c r="AU79" s="7">
        <f>VLOOKUP("*Алтайский*",[1]итого!$1:$1048576,COLUMN(V80),0)</f>
        <v>103260</v>
      </c>
      <c r="AV79" s="7">
        <f>VLOOKUP("*Алтайский*",[1]итого!$1:$1048576,COLUMN(W80),0)</f>
        <v>106917</v>
      </c>
      <c r="AW79" s="7">
        <f>VLOOKUP("*Алтайский*",[1]итого!$1:$1048576,COLUMN(X80),0)</f>
        <v>105557</v>
      </c>
      <c r="AX79" s="7">
        <f>VLOOKUP("*Алтайский*",[1]итого!$1:$1048576,COLUMN(Y80),0)</f>
        <v>107430</v>
      </c>
      <c r="AY79" s="7">
        <f>VLOOKUP("*Алтайский*",[1]итого!$1:$1048576,COLUMN(Z80),0)</f>
        <v>107883</v>
      </c>
      <c r="AZ79" s="7">
        <f>VLOOKUP("*Алтайский*",[1]итого!$1:$1048576,COLUMN(AA80),0)</f>
        <v>109928</v>
      </c>
      <c r="BA79" s="7">
        <f>VLOOKUP("*Алтайский*",[1]итого!$1:$1048576,COLUMN(AB80),0)</f>
        <v>112654</v>
      </c>
      <c r="BB79" s="7">
        <f>VLOOKUP("*Алтайский*",[1]итого!$1:$1048576,COLUMN(AC80),0)</f>
        <v>115514</v>
      </c>
      <c r="BC79" s="7">
        <f>VLOOKUP("*Алтайский*",[1]итого!$1:$1048576,COLUMN(AD80),0)</f>
        <v>117889</v>
      </c>
      <c r="BD79" s="7">
        <f>VLOOKUP("*Алтайский*",[1]итого!$1:$1048576,COLUMN(AE80),0)</f>
        <v>121566</v>
      </c>
      <c r="BE79" s="7">
        <f>VLOOKUP("*Алтайский*",[1]итого!$1:$1048576,COLUMN(AF80),0)</f>
        <v>124058</v>
      </c>
      <c r="BF79" s="7">
        <f>VLOOKUP("*Алтайский*",[1]итого!$1:$1048576,COLUMN(AG80),0)</f>
        <v>126785</v>
      </c>
      <c r="BG79" s="7">
        <f>VLOOKUP("*Алтайский*",[1]итого!$1:$1048576,COLUMN(AH80),0)</f>
        <v>129765</v>
      </c>
      <c r="BH79" s="7">
        <f>VLOOKUP("*Алтайский*",[1]итого!$1:$1048576,COLUMN(AI80),0)</f>
        <v>131769</v>
      </c>
      <c r="BI79" s="7">
        <f>VLOOKUP("*Алтайский*",[1]итого!$1:$1048576,COLUMN(AJ80),0)</f>
        <v>129454</v>
      </c>
      <c r="BJ79" s="7">
        <f>VLOOKUP("*Алтайский*",[1]итого!$1:$1048576,COLUMN(AK80),0)</f>
        <v>132952</v>
      </c>
      <c r="BK79" s="7">
        <f>VLOOKUP("*Алтайский*",[1]итого!$1:$1048576,COLUMN(AL80),0)</f>
        <v>134085</v>
      </c>
      <c r="BL79" s="7">
        <f>VLOOKUP("*Алтайский*",[1]итого!$1:$1048576,COLUMN(AM80),0)</f>
        <v>136775</v>
      </c>
      <c r="BM79" s="7">
        <f>VLOOKUP("*Алтайский*",[1]итого!$1:$1048576,COLUMN(AN80),0)</f>
        <v>139863</v>
      </c>
      <c r="BN79" s="7">
        <f>VLOOKUP("*Алтайский*",[1]итого!$1:$1048576,COLUMN(AO80),0)</f>
        <v>139127</v>
      </c>
      <c r="BO79" s="7">
        <f>VLOOKUP("*Алтайский*",[1]итого!$1:$1048576,COLUMN(AP80),0)</f>
        <v>138495</v>
      </c>
      <c r="BP79" s="7">
        <f>VLOOKUP("*Алтайский*",[1]итого!$1:$1048576,COLUMN(AQ80),0)</f>
        <v>138882</v>
      </c>
      <c r="BQ79" s="7">
        <f>VLOOKUP("*Алтайский*",[1]итого!$1:$1048576,COLUMN(AR80),0)</f>
        <v>140190</v>
      </c>
      <c r="BR79" s="7">
        <f>VLOOKUP("*Алтайский*",[1]итого!$1:$1048576,COLUMN(AS80),0)</f>
        <v>140841</v>
      </c>
      <c r="BS79" s="7">
        <f>VLOOKUP("*Алтайский*",[1]итого!$1:$1048576,COLUMN(AT80),0)</f>
        <v>144140</v>
      </c>
      <c r="BT79" s="7">
        <f>VLOOKUP("*Алтайский*",[1]итого!$1:$1048576,COLUMN(AU80),0)</f>
        <v>146742</v>
      </c>
      <c r="BU79" s="7">
        <f>VLOOKUP("*Алтайский*",[1]итого!$1:$1048576,COLUMN(AV80),0)</f>
        <v>148484</v>
      </c>
      <c r="BV79" s="7">
        <f>VLOOKUP("*Алтайский*",[1]итого!$1:$1048576,COLUMN(AW80),0)</f>
        <v>152163</v>
      </c>
      <c r="BW79" s="7">
        <f>VLOOKUP("*Алтайский*",[1]итого!$1:$1048576,COLUMN(AX80),0)</f>
        <v>153127</v>
      </c>
      <c r="BX79" s="7">
        <f>VLOOKUP("*Алтайский*",[1]итого!$1:$1048576,COLUMN(AY80),0)</f>
        <v>155451</v>
      </c>
      <c r="BY79" s="7">
        <f>VLOOKUP("*Алтайский*",[1]итого!$1:$1048576,COLUMN(AZ80),0)</f>
        <v>159210</v>
      </c>
      <c r="BZ79" s="7">
        <f>VLOOKUP("*Алтайский*",[1]итого!$1:$1048576,COLUMN(BA80),0)</f>
        <v>162869</v>
      </c>
      <c r="CA79" s="7">
        <f>VLOOKUP("*Алтайский*",[1]итого!$1:$1048576,COLUMN(BB80),0)</f>
        <v>166524</v>
      </c>
      <c r="CB79" s="7">
        <f>VLOOKUP("*Алтайский*",[1]итого!$1:$1048576,COLUMN(BC80),0)</f>
        <v>171182</v>
      </c>
      <c r="CC79" s="7">
        <f>VLOOKUP("*Алтайский*",[1]итого!$1:$1048576,COLUMN(BD80),0)</f>
        <v>173573</v>
      </c>
      <c r="CD79" s="7">
        <f>VLOOKUP("*Алтайский*",[1]итого!$1:$1048576,COLUMN(BE80),0)</f>
        <v>180876</v>
      </c>
      <c r="CE79" s="7">
        <f>VLOOKUP("*Алтайский*",[1]итого!$1:$1048576,COLUMN(BF80),0)</f>
        <v>188751</v>
      </c>
      <c r="CF79" s="7">
        <f>VLOOKUP("*Алтайский*",[1]итого!$1:$1048576,COLUMN(BG80),0)</f>
        <v>194481</v>
      </c>
      <c r="CG79" s="7">
        <f>VLOOKUP("*Алтайский*",[1]итого!$1:$1048576,COLUMN(BH80),0)</f>
        <v>197060</v>
      </c>
      <c r="CH79" s="7">
        <f>VLOOKUP("*Алтайский*",[1]итого!$1:$1048576,COLUMN(BI80),0)</f>
        <v>199649</v>
      </c>
      <c r="CI79" s="7">
        <f>VLOOKUP("*Алтайский*",[1]итого!$1:$1048576,COLUMN(BJ80),0)</f>
        <v>200544</v>
      </c>
      <c r="CJ79" s="7">
        <f>VLOOKUP("*Алтайский*",[1]итого!$1:$1048576,COLUMN(BK80),0)</f>
        <v>201221</v>
      </c>
      <c r="CK79" s="7">
        <f>VLOOKUP("*Алтайский*",[1]итого!$1:$1048576,COLUMN(BL80),0)</f>
        <v>203760</v>
      </c>
      <c r="CL79" s="7">
        <f>VLOOKUP("*Алтайский*",[1]итого!$1:$1048576,COLUMN(BM80),0)</f>
        <v>204720</v>
      </c>
      <c r="CM79" s="7">
        <f>VLOOKUP("*Алтайский*",[1]итого!$1:$1048576,COLUMN(BN80),0)</f>
        <v>205898</v>
      </c>
      <c r="CN79" s="7">
        <f>VLOOKUP("*Алтайский*",[1]итого!$1:$1048576,COLUMN(BO80),0)</f>
        <v>210367</v>
      </c>
      <c r="CO79" s="7">
        <f>VLOOKUP("*Алтайский*",[1]итого!$1:$1048576,COLUMN(BP80),0)</f>
        <v>208810</v>
      </c>
      <c r="CP79" s="7">
        <f>VLOOKUP("*Алтайский*",[1]итого!$1:$1048576,COLUMN(BQ80),0)</f>
        <v>208725</v>
      </c>
      <c r="CQ79" s="7">
        <f>VLOOKUP("*Алтайский*",[1]итого!$1:$1048576,COLUMN(BR80),0)</f>
        <v>208211</v>
      </c>
      <c r="CR79" s="7">
        <f>VLOOKUP("*Алтайский*",[1]итого!$1:$1048576,COLUMN(BS80),0)</f>
        <v>209189</v>
      </c>
      <c r="CS79" s="7">
        <f>VLOOKUP("*Алтайский*",[1]итого!$1:$1048576,COLUMN(BT80),0)</f>
        <v>205901</v>
      </c>
      <c r="CT79" s="7">
        <f>VLOOKUP("*Алтайский*",[1]итого!$1:$1048576,COLUMN(BU80),0)</f>
        <v>205963</v>
      </c>
      <c r="CU79" s="7">
        <f>VLOOKUP("*Алтайский*",[1]итого!$1:$1048576,COLUMN(BV80),0)</f>
        <v>200376</v>
      </c>
      <c r="CV79" s="7">
        <f>VLOOKUP("*Алтайский*",[1]итого!$1:$1048576,COLUMN(BW80),0)</f>
        <v>200536</v>
      </c>
      <c r="CW79" s="7">
        <f>VLOOKUP("*Алтайский*",[1]итого!$1:$1048576,COLUMN(BX80),0)</f>
        <v>200582</v>
      </c>
      <c r="CX79" s="7">
        <f>VLOOKUP("*Алтайский*",[1]итого!$1:$1048576,COLUMN(BY80),0)</f>
        <v>201108</v>
      </c>
      <c r="CY79" s="7">
        <f>VLOOKUP("*Алтайский*",[1]итого!$1:$1048576,COLUMN(BZ80),0)</f>
        <v>202098</v>
      </c>
      <c r="CZ79" s="7">
        <f>VLOOKUP("*Алтайский*",[1]итого!$1:$1048576,COLUMN(CA80),0)</f>
        <v>201610</v>
      </c>
      <c r="DA79" s="7">
        <f>VLOOKUP("*Алтайский*",[1]итого!$1:$1048576,COLUMN(CB80),0)</f>
        <v>201459</v>
      </c>
      <c r="DB79" s="7">
        <f>VLOOKUP("*Алтайский*",[1]итого!$1:$1048576,COLUMN(CC80),0)</f>
        <v>204151</v>
      </c>
      <c r="DC79" s="7">
        <f>VLOOKUP("*Алтайский*",[1]итого!$1:$1048576,COLUMN(CD80),0)</f>
        <v>206106</v>
      </c>
      <c r="DD79" s="7">
        <f>VLOOKUP("*Алтайский*",[1]итого!$1:$1048576,COLUMN(CE80),0)</f>
        <v>208782</v>
      </c>
      <c r="DE79" s="7">
        <f>VLOOKUP("*Алтайский*",[1]итого!$1:$1048576,COLUMN(CF80),0)</f>
        <v>211286</v>
      </c>
      <c r="DF79" s="7">
        <f>VLOOKUP("*Алтайский*",[1]итого!$1:$1048576,COLUMN(CG80),0)</f>
        <v>214299</v>
      </c>
    </row>
    <row r="80" spans="1:110" x14ac:dyDescent="0.25">
      <c r="A80" s="8" t="s">
        <v>73</v>
      </c>
      <c r="B80" s="7">
        <v>115994.746</v>
      </c>
      <c r="C80" s="7">
        <v>116782.978</v>
      </c>
      <c r="D80" s="7">
        <v>117968.57399999999</v>
      </c>
      <c r="E80" s="7">
        <v>117417.158</v>
      </c>
      <c r="F80" s="7">
        <v>118825.849</v>
      </c>
      <c r="G80" s="7">
        <v>120068.11</v>
      </c>
      <c r="H80" s="7">
        <v>121504.51300000001</v>
      </c>
      <c r="I80" s="7">
        <v>123318.071</v>
      </c>
      <c r="J80" s="7">
        <v>122893.351</v>
      </c>
      <c r="K80" s="7">
        <v>124501.785</v>
      </c>
      <c r="L80" s="7">
        <v>126511.353</v>
      </c>
      <c r="M80" s="7">
        <v>127105.746</v>
      </c>
      <c r="N80" s="7">
        <v>128450.712</v>
      </c>
      <c r="O80" s="7">
        <v>130195.33</v>
      </c>
      <c r="P80" s="7">
        <v>132486.394</v>
      </c>
      <c r="Q80" s="7">
        <v>134210.016</v>
      </c>
      <c r="R80" s="7">
        <v>136200.26</v>
      </c>
      <c r="S80" s="7">
        <v>138605.53200000001</v>
      </c>
      <c r="T80" s="7">
        <v>140881.63</v>
      </c>
      <c r="U80" s="7">
        <v>143246.576</v>
      </c>
      <c r="V80" s="7">
        <v>144576.45800000001</v>
      </c>
      <c r="W80" s="7">
        <v>147452.79300000001</v>
      </c>
      <c r="X80" s="7">
        <v>148399.88500000001</v>
      </c>
      <c r="Y80" s="7">
        <v>158378.79080116999</v>
      </c>
      <c r="Z80" s="7">
        <v>160339.50936093001</v>
      </c>
      <c r="AA80" s="7">
        <f>VLOOKUP("*Красноярский*",[1]итого!$1:$1048576,COLUMN(B81),0)</f>
        <v>158379</v>
      </c>
      <c r="AB80" s="7">
        <f>VLOOKUP("*Красноярский*",[1]итого!$1:$1048576,COLUMN(C81),0)</f>
        <v>160340</v>
      </c>
      <c r="AC80" s="7">
        <f>VLOOKUP("*Красноярский*",[1]итого!$1:$1048576,COLUMN(D81),0)</f>
        <v>161798</v>
      </c>
      <c r="AD80" s="7">
        <f>VLOOKUP("*Красноярский*",[1]итого!$1:$1048576,COLUMN(E81),0)</f>
        <v>163577</v>
      </c>
      <c r="AE80" s="7">
        <f>VLOOKUP("*Красноярский*",[1]итого!$1:$1048576,COLUMN(F81),0)</f>
        <v>165074</v>
      </c>
      <c r="AF80" s="7">
        <f>VLOOKUP("*Красноярский*",[1]итого!$1:$1048576,COLUMN(G81),0)</f>
        <v>165769</v>
      </c>
      <c r="AG80" s="7">
        <f>VLOOKUP("*Красноярский*",[1]итого!$1:$1048576,COLUMN(H81),0)</f>
        <v>163413</v>
      </c>
      <c r="AH80" s="7">
        <f>VLOOKUP("*Красноярский*",[1]итого!$1:$1048576,COLUMN(I81),0)</f>
        <v>165408</v>
      </c>
      <c r="AI80" s="7">
        <f>VLOOKUP("*Красноярский*",[1]итого!$1:$1048576,COLUMN(J81),0)</f>
        <v>167563</v>
      </c>
      <c r="AJ80" s="7">
        <f>VLOOKUP("*Красноярский*",[1]итого!$1:$1048576,COLUMN(K81),0)</f>
        <v>166988</v>
      </c>
      <c r="AK80" s="7">
        <f>VLOOKUP("*Красноярский*",[1]итого!$1:$1048576,COLUMN(L81),0)</f>
        <v>169619</v>
      </c>
      <c r="AL80" s="7">
        <f>VLOOKUP("*Красноярский*",[1]итого!$1:$1048576,COLUMN(M81),0)</f>
        <v>172333</v>
      </c>
      <c r="AM80" s="7">
        <f>VLOOKUP("*Красноярский*",[1]итого!$1:$1048576,COLUMN(N81),0)</f>
        <v>173004</v>
      </c>
      <c r="AN80" s="7">
        <f>VLOOKUP("*Красноярский*",[1]итого!$1:$1048576,COLUMN(O81),0)</f>
        <v>175112</v>
      </c>
      <c r="AO80" s="7">
        <f>VLOOKUP("*Красноярский*",[1]итого!$1:$1048576,COLUMN(P81),0)</f>
        <v>177553</v>
      </c>
      <c r="AP80" s="7">
        <f>VLOOKUP("*Красноярский*",[1]итого!$1:$1048576,COLUMN(Q81),0)</f>
        <v>179006</v>
      </c>
      <c r="AQ80" s="7">
        <f>VLOOKUP("*Красноярский*",[1]итого!$1:$1048576,COLUMN(R81),0)</f>
        <v>180045</v>
      </c>
      <c r="AR80" s="7">
        <f>VLOOKUP("*Красноярский*",[1]итого!$1:$1048576,COLUMN(S81),0)</f>
        <v>182686</v>
      </c>
      <c r="AS80" s="7">
        <f>VLOOKUP("*Красноярский*",[1]итого!$1:$1048576,COLUMN(T81),0)</f>
        <v>186487</v>
      </c>
      <c r="AT80" s="7">
        <f>VLOOKUP("*Красноярский*",[1]итого!$1:$1048576,COLUMN(U81),0)</f>
        <v>190827</v>
      </c>
      <c r="AU80" s="7">
        <f>VLOOKUP("*Красноярский*",[1]итого!$1:$1048576,COLUMN(V81),0)</f>
        <v>196652</v>
      </c>
      <c r="AV80" s="7">
        <f>VLOOKUP("*Красноярский*",[1]итого!$1:$1048576,COLUMN(W81),0)</f>
        <v>202764</v>
      </c>
      <c r="AW80" s="7">
        <f>VLOOKUP("*Красноярский*",[1]итого!$1:$1048576,COLUMN(X81),0)</f>
        <v>200189</v>
      </c>
      <c r="AX80" s="7">
        <f>VLOOKUP("*Красноярский*",[1]итого!$1:$1048576,COLUMN(Y81),0)</f>
        <v>199663</v>
      </c>
      <c r="AY80" s="7">
        <f>VLOOKUP("*Красноярский*",[1]итого!$1:$1048576,COLUMN(Z81),0)</f>
        <v>200942</v>
      </c>
      <c r="AZ80" s="7">
        <f>VLOOKUP("*Красноярский*",[1]итого!$1:$1048576,COLUMN(AA81),0)</f>
        <v>204095</v>
      </c>
      <c r="BA80" s="7">
        <f>VLOOKUP("*Красноярский*",[1]итого!$1:$1048576,COLUMN(AB81),0)</f>
        <v>209040</v>
      </c>
      <c r="BB80" s="7">
        <f>VLOOKUP("*Красноярский*",[1]итого!$1:$1048576,COLUMN(AC81),0)</f>
        <v>214945</v>
      </c>
      <c r="BC80" s="7">
        <f>VLOOKUP("*Красноярский*",[1]итого!$1:$1048576,COLUMN(AD81),0)</f>
        <v>219609</v>
      </c>
      <c r="BD80" s="7">
        <f>VLOOKUP("*Красноярский*",[1]итого!$1:$1048576,COLUMN(AE81),0)</f>
        <v>226088</v>
      </c>
      <c r="BE80" s="7">
        <f>VLOOKUP("*Красноярский*",[1]итого!$1:$1048576,COLUMN(AF81),0)</f>
        <v>230256</v>
      </c>
      <c r="BF80" s="7">
        <f>VLOOKUP("*Красноярский*",[1]итого!$1:$1048576,COLUMN(AG81),0)</f>
        <v>234453</v>
      </c>
      <c r="BG80" s="7">
        <f>VLOOKUP("*Красноярский*",[1]итого!$1:$1048576,COLUMN(AH81),0)</f>
        <v>239155</v>
      </c>
      <c r="BH80" s="7">
        <f>VLOOKUP("*Красноярский*",[1]итого!$1:$1048576,COLUMN(AI81),0)</f>
        <v>241919</v>
      </c>
      <c r="BI80" s="7">
        <f>VLOOKUP("*Красноярский*",[1]итого!$1:$1048576,COLUMN(AJ81),0)</f>
        <v>241704</v>
      </c>
      <c r="BJ80" s="7">
        <f>VLOOKUP("*Красноярский*",[1]итого!$1:$1048576,COLUMN(AK81),0)</f>
        <v>247419</v>
      </c>
      <c r="BK80" s="7">
        <f>VLOOKUP("*Красноярский*",[1]итого!$1:$1048576,COLUMN(AL81),0)</f>
        <v>249778</v>
      </c>
      <c r="BL80" s="7">
        <f>VLOOKUP("*Красноярский*",[1]итого!$1:$1048576,COLUMN(AM81),0)</f>
        <v>255083</v>
      </c>
      <c r="BM80" s="7">
        <f>VLOOKUP("*Красноярский*",[1]итого!$1:$1048576,COLUMN(AN81),0)</f>
        <v>261335</v>
      </c>
      <c r="BN80" s="7">
        <f>VLOOKUP("*Красноярский*",[1]итого!$1:$1048576,COLUMN(AO81),0)</f>
        <v>260716</v>
      </c>
      <c r="BO80" s="7">
        <f>VLOOKUP("*Красноярский*",[1]итого!$1:$1048576,COLUMN(AP81),0)</f>
        <v>260030</v>
      </c>
      <c r="BP80" s="7">
        <f>VLOOKUP("*Красноярский*",[1]итого!$1:$1048576,COLUMN(AQ81),0)</f>
        <v>261792</v>
      </c>
      <c r="BQ80" s="7">
        <f>VLOOKUP("*Красноярский*",[1]итого!$1:$1048576,COLUMN(AR81),0)</f>
        <v>265305</v>
      </c>
      <c r="BR80" s="7">
        <f>VLOOKUP("*Красноярский*",[1]итого!$1:$1048576,COLUMN(AS81),0)</f>
        <v>268506</v>
      </c>
      <c r="BS80" s="7">
        <f>VLOOKUP("*Красноярский*",[1]итого!$1:$1048576,COLUMN(AT81),0)</f>
        <v>275776</v>
      </c>
      <c r="BT80" s="7">
        <f>VLOOKUP("*Красноярский*",[1]итого!$1:$1048576,COLUMN(AU81),0)</f>
        <v>282044</v>
      </c>
      <c r="BU80" s="7">
        <f>VLOOKUP("*Красноярский*",[1]итого!$1:$1048576,COLUMN(AV81),0)</f>
        <v>286415</v>
      </c>
      <c r="BV80" s="7">
        <f>VLOOKUP("*Красноярский*",[1]итого!$1:$1048576,COLUMN(AW81),0)</f>
        <v>292712</v>
      </c>
      <c r="BW80" s="7">
        <f>VLOOKUP("*Красноярский*",[1]итого!$1:$1048576,COLUMN(AX81),0)</f>
        <v>294496</v>
      </c>
      <c r="BX80" s="7">
        <f>VLOOKUP("*Красноярский*",[1]итого!$1:$1048576,COLUMN(AY81),0)</f>
        <v>298985</v>
      </c>
      <c r="BY80" s="7">
        <f>VLOOKUP("*Красноярский*",[1]итого!$1:$1048576,COLUMN(AZ81),0)</f>
        <v>306248</v>
      </c>
      <c r="BZ80" s="7">
        <f>VLOOKUP("*Красноярский*",[1]итого!$1:$1048576,COLUMN(BA81),0)</f>
        <v>313005</v>
      </c>
      <c r="CA80" s="7">
        <f>VLOOKUP("*Красноярский*",[1]итого!$1:$1048576,COLUMN(BB81),0)</f>
        <v>320346</v>
      </c>
      <c r="CB80" s="7">
        <f>VLOOKUP("*Красноярский*",[1]итого!$1:$1048576,COLUMN(BC81),0)</f>
        <v>328725</v>
      </c>
      <c r="CC80" s="7">
        <f>VLOOKUP("*Красноярский*",[1]итого!$1:$1048576,COLUMN(BD81),0)</f>
        <v>333453</v>
      </c>
      <c r="CD80" s="7">
        <f>VLOOKUP("*Красноярский*",[1]итого!$1:$1048576,COLUMN(BE81),0)</f>
        <v>346153</v>
      </c>
      <c r="CE80" s="7">
        <f>VLOOKUP("*Красноярский*",[1]итого!$1:$1048576,COLUMN(BF81),0)</f>
        <v>359939</v>
      </c>
      <c r="CF80" s="7">
        <f>VLOOKUP("*Красноярский*",[1]итого!$1:$1048576,COLUMN(BG81),0)</f>
        <v>368763</v>
      </c>
      <c r="CG80" s="7">
        <f>VLOOKUP("*Красноярский*",[1]итого!$1:$1048576,COLUMN(BH81),0)</f>
        <v>374746</v>
      </c>
      <c r="CH80" s="7">
        <f>VLOOKUP("*Красноярский*",[1]итого!$1:$1048576,COLUMN(BI81),0)</f>
        <v>378532</v>
      </c>
      <c r="CI80" s="7">
        <f>VLOOKUP("*Красноярский*",[1]итого!$1:$1048576,COLUMN(BJ81),0)</f>
        <v>379897</v>
      </c>
      <c r="CJ80" s="7">
        <f>VLOOKUP("*Красноярский*",[1]итого!$1:$1048576,COLUMN(BK81),0)</f>
        <v>381078</v>
      </c>
      <c r="CK80" s="7">
        <f>VLOOKUP("*Красноярский*",[1]итого!$1:$1048576,COLUMN(BL81),0)</f>
        <v>384976</v>
      </c>
      <c r="CL80" s="7">
        <f>VLOOKUP("*Красноярский*",[1]итого!$1:$1048576,COLUMN(BM81),0)</f>
        <v>388312</v>
      </c>
      <c r="CM80" s="7">
        <f>VLOOKUP("*Красноярский*",[1]итого!$1:$1048576,COLUMN(BN81),0)</f>
        <v>389999</v>
      </c>
      <c r="CN80" s="7">
        <f>VLOOKUP("*Красноярский*",[1]итого!$1:$1048576,COLUMN(BO81),0)</f>
        <v>400062</v>
      </c>
      <c r="CO80" s="7">
        <f>VLOOKUP("*Красноярский*",[1]итого!$1:$1048576,COLUMN(BP81),0)</f>
        <v>397097</v>
      </c>
      <c r="CP80" s="7">
        <f>VLOOKUP("*Красноярский*",[1]итого!$1:$1048576,COLUMN(BQ81),0)</f>
        <v>397809</v>
      </c>
      <c r="CQ80" s="7">
        <f>VLOOKUP("*Красноярский*",[1]итого!$1:$1048576,COLUMN(BR81),0)</f>
        <v>395349</v>
      </c>
      <c r="CR80" s="7">
        <f>VLOOKUP("*Красноярский*",[1]итого!$1:$1048576,COLUMN(BS81),0)</f>
        <v>387195</v>
      </c>
      <c r="CS80" s="7">
        <f>VLOOKUP("*Красноярский*",[1]итого!$1:$1048576,COLUMN(BT81),0)</f>
        <v>385864</v>
      </c>
      <c r="CT80" s="7">
        <f>VLOOKUP("*Красноярский*",[1]итого!$1:$1048576,COLUMN(BU81),0)</f>
        <v>385740</v>
      </c>
      <c r="CU80" s="7">
        <f>VLOOKUP("*Красноярский*",[1]итого!$1:$1048576,COLUMN(BV81),0)</f>
        <v>379154</v>
      </c>
      <c r="CV80" s="7">
        <f>VLOOKUP("*Красноярский*",[1]итого!$1:$1048576,COLUMN(BW81),0)</f>
        <v>378634</v>
      </c>
      <c r="CW80" s="7">
        <f>VLOOKUP("*Красноярский*",[1]итого!$1:$1048576,COLUMN(BX81),0)</f>
        <v>378759</v>
      </c>
      <c r="CX80" s="7">
        <f>VLOOKUP("*Красноярский*",[1]итого!$1:$1048576,COLUMN(BY81),0)</f>
        <v>380968</v>
      </c>
      <c r="CY80" s="7">
        <f>VLOOKUP("*Красноярский*",[1]итого!$1:$1048576,COLUMN(BZ81),0)</f>
        <v>382757</v>
      </c>
      <c r="CZ80" s="7">
        <f>VLOOKUP("*Красноярский*",[1]итого!$1:$1048576,COLUMN(CA81),0)</f>
        <v>383536</v>
      </c>
      <c r="DA80" s="7">
        <f>VLOOKUP("*Красноярский*",[1]итого!$1:$1048576,COLUMN(CB81),0)</f>
        <v>380263</v>
      </c>
      <c r="DB80" s="7">
        <f>VLOOKUP("*Красноярский*",[1]итого!$1:$1048576,COLUMN(CC81),0)</f>
        <v>383391</v>
      </c>
      <c r="DC80" s="7">
        <f>VLOOKUP("*Красноярский*",[1]итого!$1:$1048576,COLUMN(CD81),0)</f>
        <v>386813</v>
      </c>
      <c r="DD80" s="7">
        <f>VLOOKUP("*Красноярский*",[1]итого!$1:$1048576,COLUMN(CE81),0)</f>
        <v>391413</v>
      </c>
      <c r="DE80" s="7">
        <f>VLOOKUP("*Красноярский*",[1]итого!$1:$1048576,COLUMN(CF81),0)</f>
        <v>394372</v>
      </c>
      <c r="DF80" s="7">
        <f>VLOOKUP("*Красноярский*",[1]итого!$1:$1048576,COLUMN(CG81),0)</f>
        <v>398285</v>
      </c>
    </row>
    <row r="81" spans="1:110" x14ac:dyDescent="0.25">
      <c r="A81" s="8" t="s">
        <v>74</v>
      </c>
      <c r="B81" s="7">
        <v>85995.153000000006</v>
      </c>
      <c r="C81" s="7">
        <v>86600.846000000005</v>
      </c>
      <c r="D81" s="7">
        <v>87373.915999999997</v>
      </c>
      <c r="E81" s="7">
        <v>85729.941000000006</v>
      </c>
      <c r="F81" s="7">
        <v>86456.411999999997</v>
      </c>
      <c r="G81" s="7">
        <v>87101.668999999994</v>
      </c>
      <c r="H81" s="7">
        <v>88108.226999999999</v>
      </c>
      <c r="I81" s="7">
        <v>89303.875</v>
      </c>
      <c r="J81" s="7">
        <v>89760.038</v>
      </c>
      <c r="K81" s="7">
        <v>91416.297999999995</v>
      </c>
      <c r="L81" s="7">
        <v>92880.448000000004</v>
      </c>
      <c r="M81" s="7">
        <v>93253.282000000007</v>
      </c>
      <c r="N81" s="7">
        <v>94312.767000000007</v>
      </c>
      <c r="O81" s="7">
        <v>95650.845000000001</v>
      </c>
      <c r="P81" s="7">
        <v>97324.872000000003</v>
      </c>
      <c r="Q81" s="7">
        <v>98709.057000000001</v>
      </c>
      <c r="R81" s="7">
        <v>100308.253</v>
      </c>
      <c r="S81" s="7">
        <v>101702.53599999999</v>
      </c>
      <c r="T81" s="7">
        <v>103437.16</v>
      </c>
      <c r="U81" s="7">
        <v>105262.82799999999</v>
      </c>
      <c r="V81" s="7">
        <v>106575.383</v>
      </c>
      <c r="W81" s="7">
        <v>108639.63800000001</v>
      </c>
      <c r="X81" s="7">
        <v>108587.353</v>
      </c>
      <c r="Y81" s="7">
        <v>112257.24626183001</v>
      </c>
      <c r="Z81" s="7">
        <v>113528.03161328999</v>
      </c>
      <c r="AA81" s="7">
        <f>VLOOKUP("*Иркутская*",[1]итого!$1:$1048576,COLUMN(B82),0)</f>
        <v>112257</v>
      </c>
      <c r="AB81" s="7">
        <f>VLOOKUP("*Иркутская*",[1]итого!$1:$1048576,COLUMN(C82),0)</f>
        <v>113528</v>
      </c>
      <c r="AC81" s="7">
        <f>VLOOKUP("*Иркутская*",[1]итого!$1:$1048576,COLUMN(D82),0)</f>
        <v>114469</v>
      </c>
      <c r="AD81" s="7">
        <f>VLOOKUP("*Иркутская*",[1]итого!$1:$1048576,COLUMN(E82),0)</f>
        <v>115811</v>
      </c>
      <c r="AE81" s="7">
        <f>VLOOKUP("*Иркутская*",[1]итого!$1:$1048576,COLUMN(F82),0)</f>
        <v>116697</v>
      </c>
      <c r="AF81" s="7">
        <f>VLOOKUP("*Иркутская*",[1]итого!$1:$1048576,COLUMN(G82),0)</f>
        <v>117265</v>
      </c>
      <c r="AG81" s="7">
        <f>VLOOKUP("*Иркутская*",[1]итого!$1:$1048576,COLUMN(H82),0)</f>
        <v>116385</v>
      </c>
      <c r="AH81" s="7">
        <f>VLOOKUP("*Иркутская*",[1]итого!$1:$1048576,COLUMN(I82),0)</f>
        <v>117791</v>
      </c>
      <c r="AI81" s="7">
        <f>VLOOKUP("*Иркутская*",[1]итого!$1:$1048576,COLUMN(J82),0)</f>
        <v>119297</v>
      </c>
      <c r="AJ81" s="7">
        <f>VLOOKUP("*Иркутская*",[1]итого!$1:$1048576,COLUMN(K82),0)</f>
        <v>119269</v>
      </c>
      <c r="AK81" s="7">
        <f>VLOOKUP("*Иркутская*",[1]итого!$1:$1048576,COLUMN(L82),0)</f>
        <v>120754</v>
      </c>
      <c r="AL81" s="7">
        <f>VLOOKUP("*Иркутская*",[1]итого!$1:$1048576,COLUMN(M82),0)</f>
        <v>121978</v>
      </c>
      <c r="AM81" s="7">
        <f>VLOOKUP("*Иркутская*",[1]итого!$1:$1048576,COLUMN(N82),0)</f>
        <v>122414</v>
      </c>
      <c r="AN81" s="7">
        <f>VLOOKUP("*Иркутская*",[1]итого!$1:$1048576,COLUMN(O82),0)</f>
        <v>123480</v>
      </c>
      <c r="AO81" s="7">
        <f>VLOOKUP("*Иркутская*",[1]итого!$1:$1048576,COLUMN(P82),0)</f>
        <v>124757</v>
      </c>
      <c r="AP81" s="7">
        <f>VLOOKUP("*Иркутская*",[1]итого!$1:$1048576,COLUMN(Q82),0)</f>
        <v>125899</v>
      </c>
      <c r="AQ81" s="7">
        <f>VLOOKUP("*Иркутская*",[1]итого!$1:$1048576,COLUMN(R82),0)</f>
        <v>126513</v>
      </c>
      <c r="AR81" s="7">
        <f>VLOOKUP("*Иркутская*",[1]итого!$1:$1048576,COLUMN(S82),0)</f>
        <v>128136</v>
      </c>
      <c r="AS81" s="7">
        <f>VLOOKUP("*Иркутская*",[1]итого!$1:$1048576,COLUMN(T82),0)</f>
        <v>130010</v>
      </c>
      <c r="AT81" s="7">
        <f>VLOOKUP("*Иркутская*",[1]итого!$1:$1048576,COLUMN(U82),0)</f>
        <v>132424</v>
      </c>
      <c r="AU81" s="7">
        <f>VLOOKUP("*Иркутская*",[1]итого!$1:$1048576,COLUMN(V82),0)</f>
        <v>136040</v>
      </c>
      <c r="AV81" s="7">
        <f>VLOOKUP("*Иркутская*",[1]итого!$1:$1048576,COLUMN(W82),0)</f>
        <v>139369</v>
      </c>
      <c r="AW81" s="7">
        <f>VLOOKUP("*Иркутская*",[1]итого!$1:$1048576,COLUMN(X82),0)</f>
        <v>138844</v>
      </c>
      <c r="AX81" s="7">
        <f>VLOOKUP("*Иркутская*",[1]итого!$1:$1048576,COLUMN(Y82),0)</f>
        <v>140357</v>
      </c>
      <c r="AY81" s="7">
        <f>VLOOKUP("*Иркутская*",[1]итого!$1:$1048576,COLUMN(Z82),0)</f>
        <v>141003</v>
      </c>
      <c r="AZ81" s="7">
        <f>VLOOKUP("*Иркутская*",[1]итого!$1:$1048576,COLUMN(AA82),0)</f>
        <v>143073</v>
      </c>
      <c r="BA81" s="7">
        <f>VLOOKUP("*Иркутская*",[1]итого!$1:$1048576,COLUMN(AB82),0)</f>
        <v>146322</v>
      </c>
      <c r="BB81" s="7">
        <f>VLOOKUP("*Иркутская*",[1]итого!$1:$1048576,COLUMN(AC82),0)</f>
        <v>150383</v>
      </c>
      <c r="BC81" s="7">
        <f>VLOOKUP("*Иркутская*",[1]итого!$1:$1048576,COLUMN(AD82),0)</f>
        <v>154041</v>
      </c>
      <c r="BD81" s="7">
        <f>VLOOKUP("*Иркутская*",[1]итого!$1:$1048576,COLUMN(AE82),0)</f>
        <v>158255</v>
      </c>
      <c r="BE81" s="7">
        <f>VLOOKUP("*Иркутская*",[1]итого!$1:$1048576,COLUMN(AF82),0)</f>
        <v>161483</v>
      </c>
      <c r="BF81" s="7">
        <f>VLOOKUP("*Иркутская*",[1]итого!$1:$1048576,COLUMN(AG82),0)</f>
        <v>164895</v>
      </c>
      <c r="BG81" s="7">
        <f>VLOOKUP("*Иркутская*",[1]итого!$1:$1048576,COLUMN(AH82),0)</f>
        <v>168725</v>
      </c>
      <c r="BH81" s="7">
        <f>VLOOKUP("*Иркутская*",[1]итого!$1:$1048576,COLUMN(AI82),0)</f>
        <v>172214</v>
      </c>
      <c r="BI81" s="7">
        <f>VLOOKUP("*Иркутская*",[1]итого!$1:$1048576,COLUMN(AJ82),0)</f>
        <v>168233</v>
      </c>
      <c r="BJ81" s="7">
        <f>VLOOKUP("*Иркутская*",[1]итого!$1:$1048576,COLUMN(AK82),0)</f>
        <v>173435</v>
      </c>
      <c r="BK81" s="7">
        <f>VLOOKUP("*Иркутская*",[1]итого!$1:$1048576,COLUMN(AL82),0)</f>
        <v>175013</v>
      </c>
      <c r="BL81" s="7">
        <f>VLOOKUP("*Иркутская*",[1]итого!$1:$1048576,COLUMN(AM82),0)</f>
        <v>178667</v>
      </c>
      <c r="BM81" s="7">
        <f>VLOOKUP("*Иркутская*",[1]итого!$1:$1048576,COLUMN(AN82),0)</f>
        <v>183049</v>
      </c>
      <c r="BN81" s="7">
        <f>VLOOKUP("*Иркутская*",[1]итого!$1:$1048576,COLUMN(AO82),0)</f>
        <v>182521</v>
      </c>
      <c r="BO81" s="7">
        <f>VLOOKUP("*Иркутская*",[1]итого!$1:$1048576,COLUMN(AP82),0)</f>
        <v>181926</v>
      </c>
      <c r="BP81" s="7">
        <f>VLOOKUP("*Иркутская*",[1]итого!$1:$1048576,COLUMN(AQ82),0)</f>
        <v>182909</v>
      </c>
      <c r="BQ81" s="7">
        <f>VLOOKUP("*Иркутская*",[1]итого!$1:$1048576,COLUMN(AR82),0)</f>
        <v>184988</v>
      </c>
      <c r="BR81" s="7">
        <f>VLOOKUP("*Иркутская*",[1]итого!$1:$1048576,COLUMN(AS82),0)</f>
        <v>185144</v>
      </c>
      <c r="BS81" s="7">
        <f>VLOOKUP("*Иркутская*",[1]итого!$1:$1048576,COLUMN(AT82),0)</f>
        <v>190420</v>
      </c>
      <c r="BT81" s="7">
        <f>VLOOKUP("*Иркутская*",[1]итого!$1:$1048576,COLUMN(AU82),0)</f>
        <v>194727</v>
      </c>
      <c r="BU81" s="7">
        <f>VLOOKUP("*Иркутская*",[1]итого!$1:$1048576,COLUMN(AV82),0)</f>
        <v>198194</v>
      </c>
      <c r="BV81" s="7">
        <f>VLOOKUP("*Иркутская*",[1]итого!$1:$1048576,COLUMN(AW82),0)</f>
        <v>203682</v>
      </c>
      <c r="BW81" s="7">
        <f>VLOOKUP("*Иркутская*",[1]итого!$1:$1048576,COLUMN(AX82),0)</f>
        <v>205287</v>
      </c>
      <c r="BX81" s="7">
        <f>VLOOKUP("*Иркутская*",[1]итого!$1:$1048576,COLUMN(AY82),0)</f>
        <v>208926</v>
      </c>
      <c r="BY81" s="7">
        <f>VLOOKUP("*Иркутская*",[1]итого!$1:$1048576,COLUMN(AZ82),0)</f>
        <v>214026</v>
      </c>
      <c r="BZ81" s="7">
        <f>VLOOKUP("*Иркутская*",[1]итого!$1:$1048576,COLUMN(BA82),0)</f>
        <v>219666</v>
      </c>
      <c r="CA81" s="7">
        <f>VLOOKUP("*Иркутская*",[1]итого!$1:$1048576,COLUMN(BB82),0)</f>
        <v>226043</v>
      </c>
      <c r="CB81" s="7">
        <f>VLOOKUP("*Иркутская*",[1]итого!$1:$1048576,COLUMN(BC82),0)</f>
        <v>232269</v>
      </c>
      <c r="CC81" s="7">
        <f>VLOOKUP("*Иркутская*",[1]итого!$1:$1048576,COLUMN(BD82),0)</f>
        <v>233836</v>
      </c>
      <c r="CD81" s="7">
        <f>VLOOKUP("*Иркутская*",[1]итого!$1:$1048576,COLUMN(BE82),0)</f>
        <v>243100</v>
      </c>
      <c r="CE81" s="7">
        <f>VLOOKUP("*Иркутская*",[1]итого!$1:$1048576,COLUMN(BF82),0)</f>
        <v>253493</v>
      </c>
      <c r="CF81" s="7">
        <f>VLOOKUP("*Иркутская*",[1]итого!$1:$1048576,COLUMN(BG82),0)</f>
        <v>261471</v>
      </c>
      <c r="CG81" s="7">
        <f>VLOOKUP("*Иркутская*",[1]итого!$1:$1048576,COLUMN(BH82),0)</f>
        <v>266754</v>
      </c>
      <c r="CH81" s="7">
        <f>VLOOKUP("*Иркутская*",[1]итого!$1:$1048576,COLUMN(BI82),0)</f>
        <v>269703</v>
      </c>
      <c r="CI81" s="7">
        <f>VLOOKUP("*Иркутская*",[1]итого!$1:$1048576,COLUMN(BJ82),0)</f>
        <v>271279</v>
      </c>
      <c r="CJ81" s="7">
        <f>VLOOKUP("*Иркутская*",[1]итого!$1:$1048576,COLUMN(BK82),0)</f>
        <v>272910</v>
      </c>
      <c r="CK81" s="7">
        <f>VLOOKUP("*Иркутская*",[1]итого!$1:$1048576,COLUMN(BL82),0)</f>
        <v>276324</v>
      </c>
      <c r="CL81" s="7">
        <f>VLOOKUP("*Иркутская*",[1]итого!$1:$1048576,COLUMN(BM82),0)</f>
        <v>279287</v>
      </c>
      <c r="CM81" s="7">
        <f>VLOOKUP("*Иркутская*",[1]итого!$1:$1048576,COLUMN(BN82),0)</f>
        <v>282318</v>
      </c>
      <c r="CN81" s="7">
        <f>VLOOKUP("*Иркутская*",[1]итого!$1:$1048576,COLUMN(BO82),0)</f>
        <v>290205</v>
      </c>
      <c r="CO81" s="7">
        <f>VLOOKUP("*Иркутская*",[1]итого!$1:$1048576,COLUMN(BP82),0)</f>
        <v>288462</v>
      </c>
      <c r="CP81" s="7">
        <f>VLOOKUP("*Иркутская*",[1]итого!$1:$1048576,COLUMN(BQ82),0)</f>
        <v>290252</v>
      </c>
      <c r="CQ81" s="7">
        <f>VLOOKUP("*Иркутская*",[1]итого!$1:$1048576,COLUMN(BR82),0)</f>
        <v>289134</v>
      </c>
      <c r="CR81" s="7">
        <f>VLOOKUP("*Иркутская*",[1]итого!$1:$1048576,COLUMN(BS82),0)</f>
        <v>290629</v>
      </c>
      <c r="CS81" s="7">
        <f>VLOOKUP("*Иркутская*",[1]итого!$1:$1048576,COLUMN(BT82),0)</f>
        <v>288532</v>
      </c>
      <c r="CT81" s="7">
        <f>VLOOKUP("*Иркутская*",[1]итого!$1:$1048576,COLUMN(BU82),0)</f>
        <v>288786</v>
      </c>
      <c r="CU81" s="7">
        <f>VLOOKUP("*Иркутская*",[1]итого!$1:$1048576,COLUMN(BV82),0)</f>
        <v>285243</v>
      </c>
      <c r="CV81" s="7">
        <f>VLOOKUP("*Иркутская*",[1]итого!$1:$1048576,COLUMN(BW82),0)</f>
        <v>284998</v>
      </c>
      <c r="CW81" s="7">
        <f>VLOOKUP("*Иркутская*",[1]итого!$1:$1048576,COLUMN(BX82),0)</f>
        <v>284970</v>
      </c>
      <c r="CX81" s="7">
        <f>VLOOKUP("*Иркутская*",[1]итого!$1:$1048576,COLUMN(BY82),0)</f>
        <v>285835</v>
      </c>
      <c r="CY81" s="7">
        <f>VLOOKUP("*Иркутская*",[1]итого!$1:$1048576,COLUMN(BZ82),0)</f>
        <v>287153</v>
      </c>
      <c r="CZ81" s="7">
        <f>VLOOKUP("*Иркутская*",[1]итого!$1:$1048576,COLUMN(CA82),0)</f>
        <v>287736</v>
      </c>
      <c r="DA81" s="7">
        <f>VLOOKUP("*Иркутская*",[1]итого!$1:$1048576,COLUMN(CB82),0)</f>
        <v>286103</v>
      </c>
      <c r="DB81" s="7">
        <f>VLOOKUP("*Иркутская*",[1]итого!$1:$1048576,COLUMN(CC82),0)</f>
        <v>289276</v>
      </c>
      <c r="DC81" s="7">
        <f>VLOOKUP("*Иркутская*",[1]итого!$1:$1048576,COLUMN(CD82),0)</f>
        <v>291942</v>
      </c>
      <c r="DD81" s="7">
        <f>VLOOKUP("*Иркутская*",[1]итого!$1:$1048576,COLUMN(CE82),0)</f>
        <v>295261</v>
      </c>
      <c r="DE81" s="7">
        <f>VLOOKUP("*Иркутская*",[1]итого!$1:$1048576,COLUMN(CF82),0)</f>
        <v>298000</v>
      </c>
      <c r="DF81" s="7">
        <f>VLOOKUP("*Иркутская*",[1]итого!$1:$1048576,COLUMN(CG82),0)</f>
        <v>302095</v>
      </c>
    </row>
    <row r="82" spans="1:110" x14ac:dyDescent="0.25">
      <c r="A82" s="8" t="s">
        <v>75</v>
      </c>
      <c r="B82" s="7">
        <v>66423.873000000007</v>
      </c>
      <c r="C82" s="7">
        <v>66875.974000000002</v>
      </c>
      <c r="D82" s="7">
        <v>67788.907999999996</v>
      </c>
      <c r="E82" s="7">
        <v>66288.224000000002</v>
      </c>
      <c r="F82" s="7">
        <v>67061.354999999996</v>
      </c>
      <c r="G82" s="7">
        <v>67749.724000000002</v>
      </c>
      <c r="H82" s="7">
        <v>68616.038</v>
      </c>
      <c r="I82" s="7">
        <v>70009.145999999993</v>
      </c>
      <c r="J82" s="7">
        <v>70182.395999999993</v>
      </c>
      <c r="K82" s="7">
        <v>71782.414000000004</v>
      </c>
      <c r="L82" s="7">
        <v>73432.990000000005</v>
      </c>
      <c r="M82" s="7">
        <v>73732.615000000005</v>
      </c>
      <c r="N82" s="7">
        <v>74677.404999999999</v>
      </c>
      <c r="O82" s="7">
        <v>75985.014999999999</v>
      </c>
      <c r="P82" s="7">
        <v>77919.907000000007</v>
      </c>
      <c r="Q82" s="7">
        <v>79382.975999999995</v>
      </c>
      <c r="R82" s="7">
        <v>81119.146999999997</v>
      </c>
      <c r="S82" s="7">
        <v>82642.789000000004</v>
      </c>
      <c r="T82" s="7">
        <v>84584.531000000003</v>
      </c>
      <c r="U82" s="7">
        <v>86417.229000000007</v>
      </c>
      <c r="V82" s="7">
        <v>87597.365000000005</v>
      </c>
      <c r="W82" s="7">
        <v>89540.116999999998</v>
      </c>
      <c r="X82" s="7">
        <v>90718.217000000004</v>
      </c>
      <c r="Y82" s="7">
        <v>93751.817822879995</v>
      </c>
      <c r="Z82" s="7">
        <v>95317.767372610004</v>
      </c>
      <c r="AA82" s="7">
        <f>VLOOKUP("*Кемеровская*",[1]итого!$1:$1048576,COLUMN(B83),0)</f>
        <v>93752</v>
      </c>
      <c r="AB82" s="7">
        <f>VLOOKUP("*Кемеровская*",[1]итого!$1:$1048576,COLUMN(C83),0)</f>
        <v>95318</v>
      </c>
      <c r="AC82" s="7">
        <f>VLOOKUP("*Кемеровская*",[1]итого!$1:$1048576,COLUMN(D83),0)</f>
        <v>96503</v>
      </c>
      <c r="AD82" s="7">
        <f>VLOOKUP("*Кемеровская*",[1]итого!$1:$1048576,COLUMN(E83),0)</f>
        <v>98126</v>
      </c>
      <c r="AE82" s="7">
        <f>VLOOKUP("*Кемеровская*",[1]итого!$1:$1048576,COLUMN(F83),0)</f>
        <v>99006</v>
      </c>
      <c r="AF82" s="7">
        <f>VLOOKUP("*Кемеровская*",[1]итого!$1:$1048576,COLUMN(G83),0)</f>
        <v>99960</v>
      </c>
      <c r="AG82" s="7">
        <f>VLOOKUP("*Кемеровская*",[1]итого!$1:$1048576,COLUMN(H83),0)</f>
        <v>100291</v>
      </c>
      <c r="AH82" s="7">
        <f>VLOOKUP("*Кемеровская*",[1]итого!$1:$1048576,COLUMN(I83),0)</f>
        <v>101489</v>
      </c>
      <c r="AI82" s="7">
        <f>VLOOKUP("*Кемеровская*",[1]итого!$1:$1048576,COLUMN(J83),0)</f>
        <v>103111</v>
      </c>
      <c r="AJ82" s="7">
        <f>VLOOKUP("*Кемеровская*",[1]итого!$1:$1048576,COLUMN(K83),0)</f>
        <v>102972</v>
      </c>
      <c r="AK82" s="7">
        <f>VLOOKUP("*Кемеровская*",[1]итого!$1:$1048576,COLUMN(L83),0)</f>
        <v>104478</v>
      </c>
      <c r="AL82" s="7">
        <f>VLOOKUP("*Кемеровская*",[1]итого!$1:$1048576,COLUMN(M83),0)</f>
        <v>106210</v>
      </c>
      <c r="AM82" s="7">
        <f>VLOOKUP("*Кемеровская*",[1]итого!$1:$1048576,COLUMN(N83),0)</f>
        <v>106715</v>
      </c>
      <c r="AN82" s="7">
        <f>VLOOKUP("*Кемеровская*",[1]итого!$1:$1048576,COLUMN(O83),0)</f>
        <v>107715</v>
      </c>
      <c r="AO82" s="7">
        <f>VLOOKUP("*Кемеровская*",[1]итого!$1:$1048576,COLUMN(P83),0)</f>
        <v>108750</v>
      </c>
      <c r="AP82" s="7">
        <f>VLOOKUP("*Кемеровская*",[1]итого!$1:$1048576,COLUMN(Q83),0)</f>
        <v>110127</v>
      </c>
      <c r="AQ82" s="7">
        <f>VLOOKUP("*Кемеровская*",[1]итого!$1:$1048576,COLUMN(R83),0)</f>
        <v>110977</v>
      </c>
      <c r="AR82" s="7">
        <f>VLOOKUP("*Кемеровская*",[1]итого!$1:$1048576,COLUMN(S83),0)</f>
        <v>112775</v>
      </c>
      <c r="AS82" s="7">
        <f>VLOOKUP("*Кемеровская*",[1]итого!$1:$1048576,COLUMN(T83),0)</f>
        <v>115026</v>
      </c>
      <c r="AT82" s="7">
        <f>VLOOKUP("*Кемеровская*",[1]итого!$1:$1048576,COLUMN(U83),0)</f>
        <v>117578</v>
      </c>
      <c r="AU82" s="7">
        <f>VLOOKUP("*Кемеровская*",[1]итого!$1:$1048576,COLUMN(V83),0)</f>
        <v>120893</v>
      </c>
      <c r="AV82" s="7">
        <f>VLOOKUP("*Кемеровская*",[1]итого!$1:$1048576,COLUMN(W83),0)</f>
        <v>124667</v>
      </c>
      <c r="AW82" s="7">
        <f>VLOOKUP("*Кемеровская*",[1]итого!$1:$1048576,COLUMN(X83),0)</f>
        <v>122803</v>
      </c>
      <c r="AX82" s="7">
        <f>VLOOKUP("*Кемеровская*",[1]итого!$1:$1048576,COLUMN(Y83),0)</f>
        <v>124240</v>
      </c>
      <c r="AY82" s="7">
        <f>VLOOKUP("*Кемеровская*",[1]итого!$1:$1048576,COLUMN(Z83),0)</f>
        <v>124907</v>
      </c>
      <c r="AZ82" s="7">
        <f>VLOOKUP("*Кемеровская*",[1]итого!$1:$1048576,COLUMN(AA83),0)</f>
        <v>127147</v>
      </c>
      <c r="BA82" s="7">
        <f>VLOOKUP("*Кемеровская*",[1]итого!$1:$1048576,COLUMN(AB83),0)</f>
        <v>130278</v>
      </c>
      <c r="BB82" s="7">
        <f>VLOOKUP("*Кемеровская*",[1]итого!$1:$1048576,COLUMN(AC83),0)</f>
        <v>133708</v>
      </c>
      <c r="BC82" s="7">
        <f>VLOOKUP("*Кемеровская*",[1]итого!$1:$1048576,COLUMN(AD83),0)</f>
        <v>136300</v>
      </c>
      <c r="BD82" s="7">
        <f>VLOOKUP("*Кемеровская*",[1]итого!$1:$1048576,COLUMN(AE83),0)</f>
        <v>140733</v>
      </c>
      <c r="BE82" s="7">
        <f>VLOOKUP("*Кемеровская*",[1]итого!$1:$1048576,COLUMN(AF83),0)</f>
        <v>143254</v>
      </c>
      <c r="BF82" s="7">
        <f>VLOOKUP("*Кемеровская*",[1]итого!$1:$1048576,COLUMN(AG83),0)</f>
        <v>146199</v>
      </c>
      <c r="BG82" s="7">
        <f>VLOOKUP("*Кемеровская*",[1]итого!$1:$1048576,COLUMN(AH83),0)</f>
        <v>149224</v>
      </c>
      <c r="BH82" s="7">
        <f>VLOOKUP("*Кемеровская*",[1]итого!$1:$1048576,COLUMN(AI83),0)</f>
        <v>151626</v>
      </c>
      <c r="BI82" s="7">
        <f>VLOOKUP("*Кемеровская*",[1]итого!$1:$1048576,COLUMN(AJ83),0)</f>
        <v>149940</v>
      </c>
      <c r="BJ82" s="7">
        <f>VLOOKUP("*Кемеровская*",[1]итого!$1:$1048576,COLUMN(AK83),0)</f>
        <v>154263</v>
      </c>
      <c r="BK82" s="7">
        <f>VLOOKUP("*Кемеровская*",[1]итого!$1:$1048576,COLUMN(AL83),0)</f>
        <v>155612</v>
      </c>
      <c r="BL82" s="7">
        <f>VLOOKUP("*Кемеровская*",[1]итого!$1:$1048576,COLUMN(AM83),0)</f>
        <v>158811</v>
      </c>
      <c r="BM82" s="7">
        <f>VLOOKUP("*Кемеровская*",[1]итого!$1:$1048576,COLUMN(AN83),0)</f>
        <v>162619</v>
      </c>
      <c r="BN82" s="7">
        <f>VLOOKUP("*Кемеровская*",[1]итого!$1:$1048576,COLUMN(AO83),0)</f>
        <v>161917</v>
      </c>
      <c r="BO82" s="7">
        <f>VLOOKUP("*Кемеровская*",[1]итого!$1:$1048576,COLUMN(AP83),0)</f>
        <v>161107</v>
      </c>
      <c r="BP82" s="7">
        <f>VLOOKUP("*Кемеровская*",[1]итого!$1:$1048576,COLUMN(AQ83),0)</f>
        <v>161376</v>
      </c>
      <c r="BQ82" s="7">
        <f>VLOOKUP("*Кемеровская*",[1]итого!$1:$1048576,COLUMN(AR83),0)</f>
        <v>163030</v>
      </c>
      <c r="BR82" s="7">
        <f>VLOOKUP("*Кемеровская*",[1]итого!$1:$1048576,COLUMN(AS83),0)</f>
        <v>163551</v>
      </c>
      <c r="BS82" s="7">
        <f>VLOOKUP("*Кемеровская*",[1]итого!$1:$1048576,COLUMN(AT83),0)</f>
        <v>167278</v>
      </c>
      <c r="BT82" s="7">
        <f>VLOOKUP("*Кемеровская*",[1]итого!$1:$1048576,COLUMN(AU83),0)</f>
        <v>170541</v>
      </c>
      <c r="BU82" s="7">
        <f>VLOOKUP("*Кемеровская*",[1]итого!$1:$1048576,COLUMN(AV83),0)</f>
        <v>173546</v>
      </c>
      <c r="BV82" s="7">
        <f>VLOOKUP("*Кемеровская*",[1]итого!$1:$1048576,COLUMN(AW83),0)</f>
        <v>177549</v>
      </c>
      <c r="BW82" s="7">
        <f>VLOOKUP("*Кемеровская*",[1]итого!$1:$1048576,COLUMN(AX83),0)</f>
        <v>178400</v>
      </c>
      <c r="BX82" s="7">
        <f>VLOOKUP("*Кемеровская*",[1]итого!$1:$1048576,COLUMN(AY83),0)</f>
        <v>181014</v>
      </c>
      <c r="BY82" s="7">
        <f>VLOOKUP("*Кемеровская*",[1]итого!$1:$1048576,COLUMN(AZ83),0)</f>
        <v>184492</v>
      </c>
      <c r="BZ82" s="7">
        <f>VLOOKUP("*Кемеровская*",[1]итого!$1:$1048576,COLUMN(BA83),0)</f>
        <v>189067</v>
      </c>
      <c r="CA82" s="7">
        <f>VLOOKUP("*Кемеровская*",[1]итого!$1:$1048576,COLUMN(BB83),0)</f>
        <v>193697</v>
      </c>
      <c r="CB82" s="7">
        <f>VLOOKUP("*Кемеровская*",[1]итого!$1:$1048576,COLUMN(BC83),0)</f>
        <v>198281</v>
      </c>
      <c r="CC82" s="7">
        <f>VLOOKUP("*Кемеровская*",[1]итого!$1:$1048576,COLUMN(BD83),0)</f>
        <v>199640</v>
      </c>
      <c r="CD82" s="7">
        <f>VLOOKUP("*Кемеровская*",[1]итого!$1:$1048576,COLUMN(BE83),0)</f>
        <v>207056</v>
      </c>
      <c r="CE82" s="7">
        <f>VLOOKUP("*Кемеровская*",[1]итого!$1:$1048576,COLUMN(BF83),0)</f>
        <v>216093</v>
      </c>
      <c r="CF82" s="7">
        <f>VLOOKUP("*Кемеровская*",[1]итого!$1:$1048576,COLUMN(BG83),0)</f>
        <v>222650</v>
      </c>
      <c r="CG82" s="7">
        <f>VLOOKUP("*Кемеровская*",[1]итого!$1:$1048576,COLUMN(BH83),0)</f>
        <v>225410</v>
      </c>
      <c r="CH82" s="7">
        <f>VLOOKUP("*Кемеровская*",[1]итого!$1:$1048576,COLUMN(BI83),0)</f>
        <v>226505</v>
      </c>
      <c r="CI82" s="7">
        <f>VLOOKUP("*Кемеровская*",[1]итого!$1:$1048576,COLUMN(BJ83),0)</f>
        <v>227568</v>
      </c>
      <c r="CJ82" s="7">
        <f>VLOOKUP("*Кемеровская*",[1]итого!$1:$1048576,COLUMN(BK83),0)</f>
        <v>228150</v>
      </c>
      <c r="CK82" s="7">
        <f>VLOOKUP("*Кемеровская*",[1]итого!$1:$1048576,COLUMN(BL83),0)</f>
        <v>230728</v>
      </c>
      <c r="CL82" s="7">
        <f>VLOOKUP("*Кемеровская*",[1]итого!$1:$1048576,COLUMN(BM83),0)</f>
        <v>231463</v>
      </c>
      <c r="CM82" s="7">
        <f>VLOOKUP("*Кемеровская*",[1]итого!$1:$1048576,COLUMN(BN83),0)</f>
        <v>233470</v>
      </c>
      <c r="CN82" s="7">
        <f>VLOOKUP("*Кемеровская*",[1]итого!$1:$1048576,COLUMN(BO83),0)</f>
        <v>239189</v>
      </c>
      <c r="CO82" s="7">
        <f>VLOOKUP("*Кемеровская*",[1]итого!$1:$1048576,COLUMN(BP83),0)</f>
        <v>236308</v>
      </c>
      <c r="CP82" s="7">
        <f>VLOOKUP("*Кемеровская*",[1]итого!$1:$1048576,COLUMN(BQ83),0)</f>
        <v>236551</v>
      </c>
      <c r="CQ82" s="7">
        <f>VLOOKUP("*Кемеровская*",[1]итого!$1:$1048576,COLUMN(BR83),0)</f>
        <v>235148</v>
      </c>
      <c r="CR82" s="7">
        <f>VLOOKUP("*Кемеровская*",[1]итого!$1:$1048576,COLUMN(BS83),0)</f>
        <v>236014</v>
      </c>
      <c r="CS82" s="7">
        <f>VLOOKUP("*Кемеровская*",[1]итого!$1:$1048576,COLUMN(BT83),0)</f>
        <v>233754</v>
      </c>
      <c r="CT82" s="7">
        <f>VLOOKUP("*Кемеровская*",[1]итого!$1:$1048576,COLUMN(BU83),0)</f>
        <v>233767</v>
      </c>
      <c r="CU82" s="7">
        <f>VLOOKUP("*Кемеровская*",[1]итого!$1:$1048576,COLUMN(BV83),0)</f>
        <v>224473</v>
      </c>
      <c r="CV82" s="7">
        <f>VLOOKUP("*Кемеровская*",[1]итого!$1:$1048576,COLUMN(BW83),0)</f>
        <v>224066</v>
      </c>
      <c r="CW82" s="7">
        <f>VLOOKUP("*Кемеровская*",[1]итого!$1:$1048576,COLUMN(BX83),0)</f>
        <v>223948</v>
      </c>
      <c r="CX82" s="7">
        <f>VLOOKUP("*Кемеровская*",[1]итого!$1:$1048576,COLUMN(BY83),0)</f>
        <v>224834</v>
      </c>
      <c r="CY82" s="7">
        <f>VLOOKUP("*Кемеровская*",[1]итого!$1:$1048576,COLUMN(BZ83),0)</f>
        <v>225684</v>
      </c>
      <c r="CZ82" s="7">
        <f>VLOOKUP("*Кемеровская*",[1]итого!$1:$1048576,COLUMN(CA83),0)</f>
        <v>224875</v>
      </c>
      <c r="DA82" s="7">
        <f>VLOOKUP("*Кемеровская*",[1]итого!$1:$1048576,COLUMN(CB83),0)</f>
        <v>222181</v>
      </c>
      <c r="DB82" s="7">
        <f>VLOOKUP("*Кемеровская*",[1]итого!$1:$1048576,COLUMN(CC83),0)</f>
        <v>224724</v>
      </c>
      <c r="DC82" s="7">
        <f>VLOOKUP("*Кемеровская*",[1]итого!$1:$1048576,COLUMN(CD83),0)</f>
        <v>226751</v>
      </c>
      <c r="DD82" s="7">
        <f>VLOOKUP("*Кемеровская*",[1]итого!$1:$1048576,COLUMN(CE83),0)</f>
        <v>229617</v>
      </c>
      <c r="DE82" s="7">
        <f>VLOOKUP("*Кемеровская*",[1]итого!$1:$1048576,COLUMN(CF83),0)</f>
        <v>232119</v>
      </c>
      <c r="DF82" s="7">
        <f>VLOOKUP("*Кемеровская*",[1]итого!$1:$1048576,COLUMN(CG83),0)</f>
        <v>235199</v>
      </c>
    </row>
    <row r="83" spans="1:110" x14ac:dyDescent="0.25">
      <c r="A83" s="8" t="s">
        <v>76</v>
      </c>
      <c r="B83" s="7">
        <v>109137.333</v>
      </c>
      <c r="C83" s="7">
        <v>110435.492</v>
      </c>
      <c r="D83" s="7">
        <v>112029.09299999999</v>
      </c>
      <c r="E83" s="7">
        <v>111290.41</v>
      </c>
      <c r="F83" s="7">
        <v>112776.823</v>
      </c>
      <c r="G83" s="7">
        <v>114290.488</v>
      </c>
      <c r="H83" s="7">
        <v>116129.33</v>
      </c>
      <c r="I83" s="7">
        <v>118434.958</v>
      </c>
      <c r="J83" s="7">
        <v>118553.235</v>
      </c>
      <c r="K83" s="7">
        <v>120848.52099999999</v>
      </c>
      <c r="L83" s="7">
        <v>123960.364</v>
      </c>
      <c r="M83" s="7">
        <v>124808.53599999999</v>
      </c>
      <c r="N83" s="7">
        <v>126594.18700000001</v>
      </c>
      <c r="O83" s="7">
        <v>128891.50900000001</v>
      </c>
      <c r="P83" s="7">
        <v>131899.17300000001</v>
      </c>
      <c r="Q83" s="7">
        <v>134386.25399999999</v>
      </c>
      <c r="R83" s="7">
        <v>137205.576</v>
      </c>
      <c r="S83" s="7">
        <v>139917.35200000001</v>
      </c>
      <c r="T83" s="7">
        <v>143244.84599999999</v>
      </c>
      <c r="U83" s="7">
        <v>146277.976</v>
      </c>
      <c r="V83" s="7">
        <v>147612.76199999999</v>
      </c>
      <c r="W83" s="7">
        <v>150428.495</v>
      </c>
      <c r="X83" s="7">
        <v>152519.476</v>
      </c>
      <c r="Y83" s="7">
        <v>160809.86874275</v>
      </c>
      <c r="Z83" s="7">
        <v>163391.29956213999</v>
      </c>
      <c r="AA83" s="7">
        <f>VLOOKUP("*Новосибирская*",[1]итого!$1:$1048576,COLUMN(B84),0)</f>
        <v>160810</v>
      </c>
      <c r="AB83" s="7">
        <f>VLOOKUP("*Новосибирская*",[1]итого!$1:$1048576,COLUMN(C84),0)</f>
        <v>163391</v>
      </c>
      <c r="AC83" s="7">
        <f>VLOOKUP("*Новосибирская*",[1]итого!$1:$1048576,COLUMN(D84),0)</f>
        <v>165347</v>
      </c>
      <c r="AD83" s="7">
        <f>VLOOKUP("*Новосибирская*",[1]итого!$1:$1048576,COLUMN(E84),0)</f>
        <v>168021</v>
      </c>
      <c r="AE83" s="7">
        <f>VLOOKUP("*Новосибирская*",[1]итого!$1:$1048576,COLUMN(F84),0)</f>
        <v>170192</v>
      </c>
      <c r="AF83" s="7">
        <f>VLOOKUP("*Новосибирская*",[1]итого!$1:$1048576,COLUMN(G84),0)</f>
        <v>171730</v>
      </c>
      <c r="AG83" s="7">
        <f>VLOOKUP("*Новосибирская*",[1]итого!$1:$1048576,COLUMN(H84),0)</f>
        <v>170909</v>
      </c>
      <c r="AH83" s="7">
        <f>VLOOKUP("*Новосибирская*",[1]итого!$1:$1048576,COLUMN(I84),0)</f>
        <v>173690</v>
      </c>
      <c r="AI83" s="7">
        <f>VLOOKUP("*Новосибирская*",[1]итого!$1:$1048576,COLUMN(J84),0)</f>
        <v>176476</v>
      </c>
      <c r="AJ83" s="7">
        <f>VLOOKUP("*Новосибирская*",[1]итого!$1:$1048576,COLUMN(K84),0)</f>
        <v>173008</v>
      </c>
      <c r="AK83" s="7">
        <f>VLOOKUP("*Новосибирская*",[1]итого!$1:$1048576,COLUMN(L84),0)</f>
        <v>176561</v>
      </c>
      <c r="AL83" s="7">
        <f>VLOOKUP("*Новосибирская*",[1]итого!$1:$1048576,COLUMN(M84),0)</f>
        <v>180391</v>
      </c>
      <c r="AM83" s="7">
        <f>VLOOKUP("*Новосибирская*",[1]итого!$1:$1048576,COLUMN(N84),0)</f>
        <v>181936</v>
      </c>
      <c r="AN83" s="7">
        <f>VLOOKUP("*Новосибирская*",[1]итого!$1:$1048576,COLUMN(O84),0)</f>
        <v>185190</v>
      </c>
      <c r="AO83" s="7">
        <f>VLOOKUP("*Новосибирская*",[1]итого!$1:$1048576,COLUMN(P84),0)</f>
        <v>188403</v>
      </c>
      <c r="AP83" s="7">
        <f>VLOOKUP("*Новосибирская*",[1]итого!$1:$1048576,COLUMN(Q84),0)</f>
        <v>191309</v>
      </c>
      <c r="AQ83" s="7">
        <f>VLOOKUP("*Новосибирская*",[1]итого!$1:$1048576,COLUMN(R84),0)</f>
        <v>193865</v>
      </c>
      <c r="AR83" s="7">
        <f>VLOOKUP("*Новосибирская*",[1]итого!$1:$1048576,COLUMN(S84),0)</f>
        <v>196611</v>
      </c>
      <c r="AS83" s="7">
        <f>VLOOKUP("*Новосибирская*",[1]итого!$1:$1048576,COLUMN(T84),0)</f>
        <v>201073</v>
      </c>
      <c r="AT83" s="7">
        <f>VLOOKUP("*Новосибирская*",[1]итого!$1:$1048576,COLUMN(U84),0)</f>
        <v>205795</v>
      </c>
      <c r="AU83" s="7">
        <f>VLOOKUP("*Новосибирская*",[1]итого!$1:$1048576,COLUMN(V84),0)</f>
        <v>211915</v>
      </c>
      <c r="AV83" s="7">
        <f>VLOOKUP("*Новосибирская*",[1]итого!$1:$1048576,COLUMN(W84),0)</f>
        <v>219099</v>
      </c>
      <c r="AW83" s="7">
        <f>VLOOKUP("*Новосибирская*",[1]итого!$1:$1048576,COLUMN(X84),0)</f>
        <v>216015</v>
      </c>
      <c r="AX83" s="7">
        <f>VLOOKUP("*Новосибирская*",[1]итого!$1:$1048576,COLUMN(Y84),0)</f>
        <v>219964</v>
      </c>
      <c r="AY83" s="7">
        <f>VLOOKUP("*Новосибирская*",[1]итого!$1:$1048576,COLUMN(Z84),0)</f>
        <v>222076</v>
      </c>
      <c r="AZ83" s="7">
        <f>VLOOKUP("*Новосибирская*",[1]итого!$1:$1048576,COLUMN(AA84),0)</f>
        <v>227226</v>
      </c>
      <c r="BA83" s="7">
        <f>VLOOKUP("*Новосибирская*",[1]итого!$1:$1048576,COLUMN(AB84),0)</f>
        <v>233916</v>
      </c>
      <c r="BB83" s="7">
        <f>VLOOKUP("*Новосибирская*",[1]итого!$1:$1048576,COLUMN(AC84),0)</f>
        <v>241768</v>
      </c>
      <c r="BC83" s="7">
        <f>VLOOKUP("*Новосибирская*",[1]итого!$1:$1048576,COLUMN(AD84),0)</f>
        <v>247240</v>
      </c>
      <c r="BD83" s="7">
        <f>VLOOKUP("*Новосибирская*",[1]итого!$1:$1048576,COLUMN(AE84),0)</f>
        <v>255184</v>
      </c>
      <c r="BE83" s="7">
        <f>VLOOKUP("*Новосибирская*",[1]итого!$1:$1048576,COLUMN(AF84),0)</f>
        <v>260518</v>
      </c>
      <c r="BF83" s="7">
        <f>VLOOKUP("*Новосибирская*",[1]итого!$1:$1048576,COLUMN(AG84),0)</f>
        <v>265778</v>
      </c>
      <c r="BG83" s="7">
        <f>VLOOKUP("*Новосибирская*",[1]итого!$1:$1048576,COLUMN(AH84),0)</f>
        <v>272042</v>
      </c>
      <c r="BH83" s="7">
        <f>VLOOKUP("*Новосибирская*",[1]итого!$1:$1048576,COLUMN(AI84),0)</f>
        <v>277584</v>
      </c>
      <c r="BI83" s="7">
        <f>VLOOKUP("*Новосибирская*",[1]итого!$1:$1048576,COLUMN(AJ84),0)</f>
        <v>277745</v>
      </c>
      <c r="BJ83" s="7">
        <f>VLOOKUP("*Новосибирская*",[1]итого!$1:$1048576,COLUMN(AK84),0)</f>
        <v>285955</v>
      </c>
      <c r="BK83" s="7">
        <f>VLOOKUP("*Новосибирская*",[1]итого!$1:$1048576,COLUMN(AL84),0)</f>
        <v>289124</v>
      </c>
      <c r="BL83" s="7">
        <f>VLOOKUP("*Новосибирская*",[1]итого!$1:$1048576,COLUMN(AM84),0)</f>
        <v>296305</v>
      </c>
      <c r="BM83" s="7">
        <f>VLOOKUP("*Новосибирская*",[1]итого!$1:$1048576,COLUMN(AN84),0)</f>
        <v>303360</v>
      </c>
      <c r="BN83" s="7">
        <f>VLOOKUP("*Новосибирская*",[1]итого!$1:$1048576,COLUMN(AO84),0)</f>
        <v>302713</v>
      </c>
      <c r="BO83" s="7">
        <f>VLOOKUP("*Новосибирская*",[1]итого!$1:$1048576,COLUMN(AP84),0)</f>
        <v>301602</v>
      </c>
      <c r="BP83" s="7">
        <f>VLOOKUP("*Новосибирская*",[1]итого!$1:$1048576,COLUMN(AQ84),0)</f>
        <v>302925</v>
      </c>
      <c r="BQ83" s="7">
        <f>VLOOKUP("*Новосибирская*",[1]итого!$1:$1048576,COLUMN(AR84),0)</f>
        <v>307202</v>
      </c>
      <c r="BR83" s="7">
        <f>VLOOKUP("*Новосибирская*",[1]итого!$1:$1048576,COLUMN(AS84),0)</f>
        <v>310806</v>
      </c>
      <c r="BS83" s="7">
        <f>VLOOKUP("*Новосибирская*",[1]итого!$1:$1048576,COLUMN(AT84),0)</f>
        <v>317750</v>
      </c>
      <c r="BT83" s="7">
        <f>VLOOKUP("*Новосибирская*",[1]итого!$1:$1048576,COLUMN(AU84),0)</f>
        <v>322484</v>
      </c>
      <c r="BU83" s="7">
        <f>VLOOKUP("*Новосибирская*",[1]итого!$1:$1048576,COLUMN(AV84),0)</f>
        <v>326961</v>
      </c>
      <c r="BV83" s="7">
        <f>VLOOKUP("*Новосибирская*",[1]итого!$1:$1048576,COLUMN(AW84),0)</f>
        <v>333733</v>
      </c>
      <c r="BW83" s="7">
        <f>VLOOKUP("*Новосибирская*",[1]итого!$1:$1048576,COLUMN(AX84),0)</f>
        <v>335591</v>
      </c>
      <c r="BX83" s="7">
        <f>VLOOKUP("*Новосибирская*",[1]итого!$1:$1048576,COLUMN(AY84),0)</f>
        <v>340364</v>
      </c>
      <c r="BY83" s="7">
        <f>VLOOKUP("*Новосибирская*",[1]итого!$1:$1048576,COLUMN(AZ84),0)</f>
        <v>348033</v>
      </c>
      <c r="BZ83" s="7">
        <f>VLOOKUP("*Новосибирская*",[1]итого!$1:$1048576,COLUMN(BA84),0)</f>
        <v>355906</v>
      </c>
      <c r="CA83" s="7">
        <f>VLOOKUP("*Новосибирская*",[1]итого!$1:$1048576,COLUMN(BB84),0)</f>
        <v>363713</v>
      </c>
      <c r="CB83" s="7">
        <f>VLOOKUP("*Новосибирская*",[1]итого!$1:$1048576,COLUMN(BC84),0)</f>
        <v>372297</v>
      </c>
      <c r="CC83" s="7">
        <f>VLOOKUP("*Новосибирская*",[1]итого!$1:$1048576,COLUMN(BD84),0)</f>
        <v>379450</v>
      </c>
      <c r="CD83" s="7">
        <f>VLOOKUP("*Новосибирская*",[1]итого!$1:$1048576,COLUMN(BE84),0)</f>
        <v>393855</v>
      </c>
      <c r="CE83" s="7">
        <f>VLOOKUP("*Новосибирская*",[1]итого!$1:$1048576,COLUMN(BF84),0)</f>
        <v>411112</v>
      </c>
      <c r="CF83" s="7">
        <f>VLOOKUP("*Новосибирская*",[1]итого!$1:$1048576,COLUMN(BG84),0)</f>
        <v>422181</v>
      </c>
      <c r="CG83" s="7">
        <f>VLOOKUP("*Новосибирская*",[1]итого!$1:$1048576,COLUMN(BH84),0)</f>
        <v>428786</v>
      </c>
      <c r="CH83" s="7">
        <f>VLOOKUP("*Новосибирская*",[1]итого!$1:$1048576,COLUMN(BI84),0)</f>
        <v>437932</v>
      </c>
      <c r="CI83" s="7">
        <f>VLOOKUP("*Новосибирская*",[1]итого!$1:$1048576,COLUMN(BJ84),0)</f>
        <v>440384</v>
      </c>
      <c r="CJ83" s="7">
        <f>VLOOKUP("*Новосибирская*",[1]итого!$1:$1048576,COLUMN(BK84),0)</f>
        <v>442615</v>
      </c>
      <c r="CK83" s="7">
        <f>VLOOKUP("*Новосибирская*",[1]итого!$1:$1048576,COLUMN(BL84),0)</f>
        <v>448485</v>
      </c>
      <c r="CL83" s="7">
        <f>VLOOKUP("*Новосибирская*",[1]итого!$1:$1048576,COLUMN(BM84),0)</f>
        <v>450985</v>
      </c>
      <c r="CM83" s="7">
        <f>VLOOKUP("*Новосибирская*",[1]итого!$1:$1048576,COLUMN(BN84),0)</f>
        <v>455324</v>
      </c>
      <c r="CN83" s="7">
        <f>VLOOKUP("*Новосибирская*",[1]итого!$1:$1048576,COLUMN(BO84),0)</f>
        <v>467810</v>
      </c>
      <c r="CO83" s="7">
        <f>VLOOKUP("*Новосибирская*",[1]итого!$1:$1048576,COLUMN(BP84),0)</f>
        <v>461629</v>
      </c>
      <c r="CP83" s="7">
        <f>VLOOKUP("*Новосибирская*",[1]итого!$1:$1048576,COLUMN(BQ84),0)</f>
        <v>462079</v>
      </c>
      <c r="CQ83" s="7">
        <f>VLOOKUP("*Новосибирская*",[1]итого!$1:$1048576,COLUMN(BR84),0)</f>
        <v>460426</v>
      </c>
      <c r="CR83" s="7">
        <f>VLOOKUP("*Новосибирская*",[1]итого!$1:$1048576,COLUMN(BS84),0)</f>
        <v>458866</v>
      </c>
      <c r="CS83" s="7">
        <f>VLOOKUP("*Новосибирская*",[1]итого!$1:$1048576,COLUMN(BT84),0)</f>
        <v>459257</v>
      </c>
      <c r="CT83" s="7">
        <f>VLOOKUP("*Новосибирская*",[1]итого!$1:$1048576,COLUMN(BU84),0)</f>
        <v>461517</v>
      </c>
      <c r="CU83" s="7">
        <f>VLOOKUP("*Новосибирская*",[1]итого!$1:$1048576,COLUMN(BV84),0)</f>
        <v>459247</v>
      </c>
      <c r="CV83" s="7">
        <f>VLOOKUP("*Новосибирская*",[1]итого!$1:$1048576,COLUMN(BW84),0)</f>
        <v>459795</v>
      </c>
      <c r="CW83" s="7">
        <f>VLOOKUP("*Новосибирская*",[1]итого!$1:$1048576,COLUMN(BX84),0)</f>
        <v>461181</v>
      </c>
      <c r="CX83" s="7">
        <f>VLOOKUP("*Новосибирская*",[1]итого!$1:$1048576,COLUMN(BY84),0)</f>
        <v>463664</v>
      </c>
      <c r="CY83" s="7">
        <f>VLOOKUP("*Новосибирская*",[1]итого!$1:$1048576,COLUMN(BZ84),0)</f>
        <v>465724</v>
      </c>
      <c r="CZ83" s="7">
        <f>VLOOKUP("*Новосибирская*",[1]итого!$1:$1048576,COLUMN(CA84),0)</f>
        <v>464606</v>
      </c>
      <c r="DA83" s="7">
        <f>VLOOKUP("*Новосибирская*",[1]итого!$1:$1048576,COLUMN(CB84),0)</f>
        <v>462781</v>
      </c>
      <c r="DB83" s="7">
        <f>VLOOKUP("*Новосибирская*",[1]итого!$1:$1048576,COLUMN(CC84),0)</f>
        <v>467689</v>
      </c>
      <c r="DC83" s="7">
        <f>VLOOKUP("*Новосибирская*",[1]итого!$1:$1048576,COLUMN(CD84),0)</f>
        <v>472190</v>
      </c>
      <c r="DD83" s="7">
        <f>VLOOKUP("*Новосибирская*",[1]итого!$1:$1048576,COLUMN(CE84),0)</f>
        <v>479185</v>
      </c>
      <c r="DE83" s="7">
        <f>VLOOKUP("*Новосибирская*",[1]итого!$1:$1048576,COLUMN(CF84),0)</f>
        <v>482884</v>
      </c>
      <c r="DF83" s="7">
        <f>VLOOKUP("*Новосибирская*",[1]итого!$1:$1048576,COLUMN(CG84),0)</f>
        <v>490725</v>
      </c>
    </row>
    <row r="84" spans="1:110" x14ac:dyDescent="0.25">
      <c r="A84" s="8" t="s">
        <v>77</v>
      </c>
      <c r="B84" s="7">
        <v>50024.072999999997</v>
      </c>
      <c r="C84" s="7">
        <v>50480.455999999998</v>
      </c>
      <c r="D84" s="7">
        <v>51104.896000000001</v>
      </c>
      <c r="E84" s="7">
        <v>50908.434000000001</v>
      </c>
      <c r="F84" s="7">
        <v>51640.430999999997</v>
      </c>
      <c r="G84" s="7">
        <v>52417.432000000001</v>
      </c>
      <c r="H84" s="7">
        <v>53408.180999999997</v>
      </c>
      <c r="I84" s="7">
        <v>54481.478999999999</v>
      </c>
      <c r="J84" s="7">
        <v>54887.957999999999</v>
      </c>
      <c r="K84" s="7">
        <v>55924.737999999998</v>
      </c>
      <c r="L84" s="7">
        <v>57239.114000000001</v>
      </c>
      <c r="M84" s="7">
        <v>57620.192999999999</v>
      </c>
      <c r="N84" s="7">
        <v>58597.758000000002</v>
      </c>
      <c r="O84" s="7">
        <v>59946.885000000002</v>
      </c>
      <c r="P84" s="7">
        <v>61540.686999999998</v>
      </c>
      <c r="Q84" s="7">
        <v>62824.042000000001</v>
      </c>
      <c r="R84" s="7">
        <v>64358.042000000001</v>
      </c>
      <c r="S84" s="7">
        <v>65904.625</v>
      </c>
      <c r="T84" s="7">
        <v>67202.356</v>
      </c>
      <c r="U84" s="7">
        <v>68771.396999999997</v>
      </c>
      <c r="V84" s="7">
        <v>69724.135999999999</v>
      </c>
      <c r="W84" s="7">
        <v>71559.797999999995</v>
      </c>
      <c r="X84" s="7">
        <v>71740.225000000006</v>
      </c>
      <c r="Y84" s="7">
        <v>74639.369005449989</v>
      </c>
      <c r="Z84" s="7">
        <v>75905.729594660006</v>
      </c>
      <c r="AA84" s="7">
        <f>VLOOKUP("Омская*",[1]итого!$1:$1048576,COLUMN(B85),0)</f>
        <v>74639</v>
      </c>
      <c r="AB84" s="7">
        <f>VLOOKUP("Омская*",[1]итого!$1:$1048576,COLUMN(C85),0)</f>
        <v>75906</v>
      </c>
      <c r="AC84" s="7">
        <f>VLOOKUP("Омская*",[1]итого!$1:$1048576,COLUMN(D85),0)</f>
        <v>77085</v>
      </c>
      <c r="AD84" s="7">
        <f>VLOOKUP("Омская*",[1]итого!$1:$1048576,COLUMN(E85),0)</f>
        <v>78461</v>
      </c>
      <c r="AE84" s="7">
        <f>VLOOKUP("Омская*",[1]итого!$1:$1048576,COLUMN(F85),0)</f>
        <v>79436</v>
      </c>
      <c r="AF84" s="7">
        <f>VLOOKUP("Омская*",[1]итого!$1:$1048576,COLUMN(G85),0)</f>
        <v>79880</v>
      </c>
      <c r="AG84" s="7">
        <f>VLOOKUP("Омская*",[1]итого!$1:$1048576,COLUMN(H85),0)</f>
        <v>79605</v>
      </c>
      <c r="AH84" s="7">
        <f>VLOOKUP("Омская*",[1]итого!$1:$1048576,COLUMN(I85),0)</f>
        <v>80561</v>
      </c>
      <c r="AI84" s="7">
        <f>VLOOKUP("Омская*",[1]итого!$1:$1048576,COLUMN(J85),0)</f>
        <v>82037</v>
      </c>
      <c r="AJ84" s="7">
        <f>VLOOKUP("Омская*",[1]итого!$1:$1048576,COLUMN(K85),0)</f>
        <v>81905</v>
      </c>
      <c r="AK84" s="7">
        <f>VLOOKUP("Омская*",[1]итого!$1:$1048576,COLUMN(L85),0)</f>
        <v>83312</v>
      </c>
      <c r="AL84" s="7">
        <f>VLOOKUP("Омская*",[1]итого!$1:$1048576,COLUMN(M85),0)</f>
        <v>84391</v>
      </c>
      <c r="AM84" s="7">
        <f>VLOOKUP("Омская*",[1]итого!$1:$1048576,COLUMN(N85),0)</f>
        <v>84805</v>
      </c>
      <c r="AN84" s="7">
        <f>VLOOKUP("Омская*",[1]итого!$1:$1048576,COLUMN(O85),0)</f>
        <v>86130</v>
      </c>
      <c r="AO84" s="7">
        <f>VLOOKUP("Омская*",[1]итого!$1:$1048576,COLUMN(P85),0)</f>
        <v>87493</v>
      </c>
      <c r="AP84" s="7">
        <f>VLOOKUP("Омская*",[1]итого!$1:$1048576,COLUMN(Q85),0)</f>
        <v>88674</v>
      </c>
      <c r="AQ84" s="7">
        <f>VLOOKUP("Омская*",[1]итого!$1:$1048576,COLUMN(R85),0)</f>
        <v>89713</v>
      </c>
      <c r="AR84" s="7">
        <f>VLOOKUP("Омская*",[1]итого!$1:$1048576,COLUMN(S85),0)</f>
        <v>91057</v>
      </c>
      <c r="AS84" s="7">
        <f>VLOOKUP("Омская*",[1]итого!$1:$1048576,COLUMN(T85),0)</f>
        <v>93222</v>
      </c>
      <c r="AT84" s="7">
        <f>VLOOKUP("Омская*",[1]итого!$1:$1048576,COLUMN(U85),0)</f>
        <v>95765</v>
      </c>
      <c r="AU84" s="7">
        <f>VLOOKUP("Омская*",[1]итого!$1:$1048576,COLUMN(V85),0)</f>
        <v>98907</v>
      </c>
      <c r="AV84" s="7">
        <f>VLOOKUP("Омская*",[1]итого!$1:$1048576,COLUMN(W85),0)</f>
        <v>101662</v>
      </c>
      <c r="AW84" s="7">
        <f>VLOOKUP("Омская*",[1]итого!$1:$1048576,COLUMN(X85),0)</f>
        <v>100852</v>
      </c>
      <c r="AX84" s="7">
        <f>VLOOKUP("Омская*",[1]итого!$1:$1048576,COLUMN(Y85),0)</f>
        <v>101289</v>
      </c>
      <c r="AY84" s="7">
        <f>VLOOKUP("Омская*",[1]итого!$1:$1048576,COLUMN(Z85),0)</f>
        <v>101852</v>
      </c>
      <c r="AZ84" s="7">
        <f>VLOOKUP("Омская*",[1]итого!$1:$1048576,COLUMN(AA85),0)</f>
        <v>103768</v>
      </c>
      <c r="BA84" s="7">
        <f>VLOOKUP("Омская*",[1]итого!$1:$1048576,COLUMN(AB85),0)</f>
        <v>106044</v>
      </c>
      <c r="BB84" s="7">
        <f>VLOOKUP("Омская*",[1]итого!$1:$1048576,COLUMN(AC85),0)</f>
        <v>109254</v>
      </c>
      <c r="BC84" s="7">
        <f>VLOOKUP("Омская*",[1]итого!$1:$1048576,COLUMN(AD85),0)</f>
        <v>111187</v>
      </c>
      <c r="BD84" s="7">
        <f>VLOOKUP("Омская*",[1]итого!$1:$1048576,COLUMN(AE85),0)</f>
        <v>114572</v>
      </c>
      <c r="BE84" s="7">
        <f>VLOOKUP("Омская*",[1]итого!$1:$1048576,COLUMN(AF85),0)</f>
        <v>117318</v>
      </c>
      <c r="BF84" s="7">
        <f>VLOOKUP("Омская*",[1]итого!$1:$1048576,COLUMN(AG85),0)</f>
        <v>120023</v>
      </c>
      <c r="BG84" s="7">
        <f>VLOOKUP("Омская*",[1]итого!$1:$1048576,COLUMN(AH85),0)</f>
        <v>122850</v>
      </c>
      <c r="BH84" s="7">
        <f>VLOOKUP("Омская*",[1]итого!$1:$1048576,COLUMN(AI85),0)</f>
        <v>124591</v>
      </c>
      <c r="BI84" s="7">
        <f>VLOOKUP("Омская*",[1]итого!$1:$1048576,COLUMN(AJ85),0)</f>
        <v>122258</v>
      </c>
      <c r="BJ84" s="7">
        <f>VLOOKUP("Омская*",[1]итого!$1:$1048576,COLUMN(AK85),0)</f>
        <v>126207</v>
      </c>
      <c r="BK84" s="7">
        <f>VLOOKUP("Омская*",[1]итого!$1:$1048576,COLUMN(AL85),0)</f>
        <v>127761</v>
      </c>
      <c r="BL84" s="7">
        <f>VLOOKUP("Омская*",[1]итого!$1:$1048576,COLUMN(AM85),0)</f>
        <v>130332</v>
      </c>
      <c r="BM84" s="7">
        <f>VLOOKUP("Омская*",[1]итого!$1:$1048576,COLUMN(AN85),0)</f>
        <v>132903</v>
      </c>
      <c r="BN84" s="7">
        <f>VLOOKUP("Омская*",[1]итого!$1:$1048576,COLUMN(AO85),0)</f>
        <v>132167</v>
      </c>
      <c r="BO84" s="7">
        <f>VLOOKUP("Омская*",[1]итого!$1:$1048576,COLUMN(AP85),0)</f>
        <v>131213</v>
      </c>
      <c r="BP84" s="7">
        <f>VLOOKUP("Омская*",[1]итого!$1:$1048576,COLUMN(AQ85),0)</f>
        <v>131910</v>
      </c>
      <c r="BQ84" s="7">
        <f>VLOOKUP("Омская*",[1]итого!$1:$1048576,COLUMN(AR85),0)</f>
        <v>133387</v>
      </c>
      <c r="BR84" s="7">
        <f>VLOOKUP("Омская*",[1]итого!$1:$1048576,COLUMN(AS85),0)</f>
        <v>134031</v>
      </c>
      <c r="BS84" s="7">
        <f>VLOOKUP("Омская*",[1]итого!$1:$1048576,COLUMN(AT85),0)</f>
        <v>137096</v>
      </c>
      <c r="BT84" s="7">
        <f>VLOOKUP("Омская*",[1]итого!$1:$1048576,COLUMN(AU85),0)</f>
        <v>139658</v>
      </c>
      <c r="BU84" s="7">
        <f>VLOOKUP("Омская*",[1]итого!$1:$1048576,COLUMN(AV85),0)</f>
        <v>141426</v>
      </c>
      <c r="BV84" s="7">
        <f>VLOOKUP("Омская*",[1]итого!$1:$1048576,COLUMN(AW85),0)</f>
        <v>144028</v>
      </c>
      <c r="BW84" s="7">
        <f>VLOOKUP("Омская*",[1]итого!$1:$1048576,COLUMN(AX85),0)</f>
        <v>144799</v>
      </c>
      <c r="BX84" s="7">
        <f>VLOOKUP("Омская*",[1]итого!$1:$1048576,COLUMN(AY85),0)</f>
        <v>147319</v>
      </c>
      <c r="BY84" s="7">
        <f>VLOOKUP("Омская*",[1]итого!$1:$1048576,COLUMN(AZ85),0)</f>
        <v>151092</v>
      </c>
      <c r="BZ84" s="7">
        <f>VLOOKUP("Омская*",[1]итого!$1:$1048576,COLUMN(BA85),0)</f>
        <v>155087</v>
      </c>
      <c r="CA84" s="7">
        <f>VLOOKUP("Омская*",[1]итого!$1:$1048576,COLUMN(BB85),0)</f>
        <v>158827</v>
      </c>
      <c r="CB84" s="7">
        <f>VLOOKUP("Омская*",[1]итого!$1:$1048576,COLUMN(BC85),0)</f>
        <v>163251</v>
      </c>
      <c r="CC84" s="7">
        <f>VLOOKUP("Омская*",[1]итого!$1:$1048576,COLUMN(BD85),0)</f>
        <v>165313</v>
      </c>
      <c r="CD84" s="7">
        <f>VLOOKUP("Омская*",[1]итого!$1:$1048576,COLUMN(BE85),0)</f>
        <v>172261</v>
      </c>
      <c r="CE84" s="7">
        <f>VLOOKUP("Омская*",[1]итого!$1:$1048576,COLUMN(BF85),0)</f>
        <v>178971</v>
      </c>
      <c r="CF84" s="7">
        <f>VLOOKUP("Омская*",[1]итого!$1:$1048576,COLUMN(BG85),0)</f>
        <v>183517</v>
      </c>
      <c r="CG84" s="7">
        <f>VLOOKUP("Омская*",[1]итого!$1:$1048576,COLUMN(BH85),0)</f>
        <v>185370</v>
      </c>
      <c r="CH84" s="7">
        <f>VLOOKUP("Омская*",[1]итого!$1:$1048576,COLUMN(BI85),0)</f>
        <v>186541</v>
      </c>
      <c r="CI84" s="7">
        <f>VLOOKUP("Омская*",[1]итого!$1:$1048576,COLUMN(BJ85),0)</f>
        <v>188317</v>
      </c>
      <c r="CJ84" s="7">
        <f>VLOOKUP("Омская*",[1]итого!$1:$1048576,COLUMN(BK85),0)</f>
        <v>189065</v>
      </c>
      <c r="CK84" s="7">
        <f>VLOOKUP("Омская*",[1]итого!$1:$1048576,COLUMN(BL85),0)</f>
        <v>191394</v>
      </c>
      <c r="CL84" s="7">
        <f>VLOOKUP("Омская*",[1]итого!$1:$1048576,COLUMN(BM85),0)</f>
        <v>192355</v>
      </c>
      <c r="CM84" s="7">
        <f>VLOOKUP("Омская*",[1]итого!$1:$1048576,COLUMN(BN85),0)</f>
        <v>194370</v>
      </c>
      <c r="CN84" s="7">
        <f>VLOOKUP("Омская*",[1]итого!$1:$1048576,COLUMN(BO85),0)</f>
        <v>199625</v>
      </c>
      <c r="CO84" s="7">
        <f>VLOOKUP("Омская*",[1]итого!$1:$1048576,COLUMN(BP85),0)</f>
        <v>198897</v>
      </c>
      <c r="CP84" s="7">
        <f>VLOOKUP("Омская*",[1]итого!$1:$1048576,COLUMN(BQ85),0)</f>
        <v>200176</v>
      </c>
      <c r="CQ84" s="7">
        <f>VLOOKUP("Омская*",[1]итого!$1:$1048576,COLUMN(BR85),0)</f>
        <v>199057</v>
      </c>
      <c r="CR84" s="7">
        <f>VLOOKUP("Омская*",[1]итого!$1:$1048576,COLUMN(BS85),0)</f>
        <v>200398</v>
      </c>
      <c r="CS84" s="7">
        <f>VLOOKUP("Омская*",[1]итого!$1:$1048576,COLUMN(BT85),0)</f>
        <v>194790</v>
      </c>
      <c r="CT84" s="7">
        <f>VLOOKUP("Омская*",[1]итого!$1:$1048576,COLUMN(BU85),0)</f>
        <v>195687</v>
      </c>
      <c r="CU84" s="7">
        <f>VLOOKUP("Омская*",[1]итого!$1:$1048576,COLUMN(BV85),0)</f>
        <v>187560</v>
      </c>
      <c r="CV84" s="7">
        <f>VLOOKUP("Омская*",[1]итого!$1:$1048576,COLUMN(BW85),0)</f>
        <v>188086</v>
      </c>
      <c r="CW84" s="7">
        <f>VLOOKUP("Омская*",[1]итого!$1:$1048576,COLUMN(BX85),0)</f>
        <v>188963</v>
      </c>
      <c r="CX84" s="7">
        <f>VLOOKUP("Омская*",[1]итого!$1:$1048576,COLUMN(BY85),0)</f>
        <v>189864</v>
      </c>
      <c r="CY84" s="7">
        <f>VLOOKUP("Омская*",[1]итого!$1:$1048576,COLUMN(BZ85),0)</f>
        <v>191061</v>
      </c>
      <c r="CZ84" s="7">
        <f>VLOOKUP("Омская*",[1]итого!$1:$1048576,COLUMN(CA85),0)</f>
        <v>190281</v>
      </c>
      <c r="DA84" s="7">
        <f>VLOOKUP("Омская*",[1]итого!$1:$1048576,COLUMN(CB85),0)</f>
        <v>188606</v>
      </c>
      <c r="DB84" s="7">
        <f>VLOOKUP("Омская*",[1]итого!$1:$1048576,COLUMN(CC85),0)</f>
        <v>190909</v>
      </c>
      <c r="DC84" s="7">
        <f>VLOOKUP("Омская*",[1]итого!$1:$1048576,COLUMN(CD85),0)</f>
        <v>192849</v>
      </c>
      <c r="DD84" s="7">
        <f>VLOOKUP("Омская*",[1]итого!$1:$1048576,COLUMN(CE85),0)</f>
        <v>195360</v>
      </c>
      <c r="DE84" s="7">
        <f>VLOOKUP("Омская*",[1]итого!$1:$1048576,COLUMN(CF85),0)</f>
        <v>197942</v>
      </c>
      <c r="DF84" s="7">
        <f>VLOOKUP("Омская*",[1]итого!$1:$1048576,COLUMN(CG85),0)</f>
        <v>202099</v>
      </c>
    </row>
    <row r="85" spans="1:110" x14ac:dyDescent="0.25">
      <c r="A85" s="8" t="s">
        <v>78</v>
      </c>
      <c r="B85" s="7">
        <v>36286.919000000002</v>
      </c>
      <c r="C85" s="7">
        <v>36670.425000000003</v>
      </c>
      <c r="D85" s="7">
        <v>36993.402000000002</v>
      </c>
      <c r="E85" s="7">
        <v>36782.101999999999</v>
      </c>
      <c r="F85" s="7">
        <v>37108.146000000001</v>
      </c>
      <c r="G85" s="7">
        <v>37431.027000000002</v>
      </c>
      <c r="H85" s="7">
        <v>37923.39</v>
      </c>
      <c r="I85" s="7">
        <v>38477.999000000003</v>
      </c>
      <c r="J85" s="7">
        <v>38356.803</v>
      </c>
      <c r="K85" s="7">
        <v>39059.353999999999</v>
      </c>
      <c r="L85" s="7">
        <v>39866.572999999997</v>
      </c>
      <c r="M85" s="7">
        <v>40198.294999999998</v>
      </c>
      <c r="N85" s="7">
        <v>40620.336000000003</v>
      </c>
      <c r="O85" s="7">
        <v>41275.260999999999</v>
      </c>
      <c r="P85" s="7">
        <v>42156.038</v>
      </c>
      <c r="Q85" s="7">
        <v>42713.826999999997</v>
      </c>
      <c r="R85" s="7">
        <v>43316.307999999997</v>
      </c>
      <c r="S85" s="7">
        <v>43883.491999999998</v>
      </c>
      <c r="T85" s="7">
        <v>44675.959000000003</v>
      </c>
      <c r="U85" s="7">
        <v>45272.044999999998</v>
      </c>
      <c r="V85" s="7">
        <v>45553.637999999999</v>
      </c>
      <c r="W85" s="7">
        <v>46511.4</v>
      </c>
      <c r="X85" s="7">
        <v>47199.167999999998</v>
      </c>
      <c r="Y85" s="7">
        <v>48679.067702150001</v>
      </c>
      <c r="Z85" s="7">
        <v>49246.400875909996</v>
      </c>
      <c r="AA85" s="7">
        <f>VLOOKUP("*Томская*",[1]итого!$1:$1048576,COLUMN(B86),0)</f>
        <v>48679</v>
      </c>
      <c r="AB85" s="7">
        <f>VLOOKUP("*Томская*",[1]итого!$1:$1048576,COLUMN(C86),0)</f>
        <v>49246</v>
      </c>
      <c r="AC85" s="7">
        <f>VLOOKUP("*Томская*",[1]итого!$1:$1048576,COLUMN(D86),0)</f>
        <v>49660</v>
      </c>
      <c r="AD85" s="7">
        <f>VLOOKUP("*Томская*",[1]итого!$1:$1048576,COLUMN(E86),0)</f>
        <v>50119</v>
      </c>
      <c r="AE85" s="7">
        <f>VLOOKUP("*Томская*",[1]итого!$1:$1048576,COLUMN(F86),0)</f>
        <v>50600</v>
      </c>
      <c r="AF85" s="7">
        <f>VLOOKUP("*Томская*",[1]итого!$1:$1048576,COLUMN(G86),0)</f>
        <v>50798</v>
      </c>
      <c r="AG85" s="7">
        <f>VLOOKUP("*Томская*",[1]итого!$1:$1048576,COLUMN(H86),0)</f>
        <v>50568</v>
      </c>
      <c r="AH85" s="7">
        <f>VLOOKUP("*Томская*",[1]итого!$1:$1048576,COLUMN(I86),0)</f>
        <v>51103</v>
      </c>
      <c r="AI85" s="7">
        <f>VLOOKUP("*Томская*",[1]итого!$1:$1048576,COLUMN(J86),0)</f>
        <v>51745</v>
      </c>
      <c r="AJ85" s="7">
        <f>VLOOKUP("*Томская*",[1]итого!$1:$1048576,COLUMN(K86),0)</f>
        <v>51048</v>
      </c>
      <c r="AK85" s="7">
        <f>VLOOKUP("*Томская*",[1]итого!$1:$1048576,COLUMN(L86),0)</f>
        <v>51792</v>
      </c>
      <c r="AL85" s="7">
        <f>VLOOKUP("*Томская*",[1]итого!$1:$1048576,COLUMN(M86),0)</f>
        <v>52518</v>
      </c>
      <c r="AM85" s="7">
        <f>VLOOKUP("*Томская*",[1]итого!$1:$1048576,COLUMN(N86),0)</f>
        <v>52864</v>
      </c>
      <c r="AN85" s="7">
        <f>VLOOKUP("*Томская*",[1]итого!$1:$1048576,COLUMN(O86),0)</f>
        <v>53306</v>
      </c>
      <c r="AO85" s="7">
        <f>VLOOKUP("*Томская*",[1]итого!$1:$1048576,COLUMN(P86),0)</f>
        <v>54089</v>
      </c>
      <c r="AP85" s="7">
        <f>VLOOKUP("*Томская*",[1]итого!$1:$1048576,COLUMN(Q86),0)</f>
        <v>54672</v>
      </c>
      <c r="AQ85" s="7">
        <f>VLOOKUP("*Томская*",[1]итого!$1:$1048576,COLUMN(R86),0)</f>
        <v>55217</v>
      </c>
      <c r="AR85" s="7">
        <f>VLOOKUP("*Томская*",[1]итого!$1:$1048576,COLUMN(S86),0)</f>
        <v>55874</v>
      </c>
      <c r="AS85" s="7">
        <f>VLOOKUP("*Томская*",[1]итого!$1:$1048576,COLUMN(T86),0)</f>
        <v>57203</v>
      </c>
      <c r="AT85" s="7">
        <f>VLOOKUP("*Томская*",[1]итого!$1:$1048576,COLUMN(U86),0)</f>
        <v>58555</v>
      </c>
      <c r="AU85" s="7">
        <f>VLOOKUP("*Томская*",[1]итого!$1:$1048576,COLUMN(V86),0)</f>
        <v>60273</v>
      </c>
      <c r="AV85" s="7">
        <f>VLOOKUP("*Томская*",[1]итого!$1:$1048576,COLUMN(W86),0)</f>
        <v>62286</v>
      </c>
      <c r="AW85" s="7">
        <f>VLOOKUP("*Томская*",[1]итого!$1:$1048576,COLUMN(X86),0)</f>
        <v>62056</v>
      </c>
      <c r="AX85" s="7">
        <f>VLOOKUP("*Томская*",[1]итого!$1:$1048576,COLUMN(Y86),0)</f>
        <v>62940</v>
      </c>
      <c r="AY85" s="7">
        <f>VLOOKUP("*Томская*",[1]итого!$1:$1048576,COLUMN(Z86),0)</f>
        <v>63088</v>
      </c>
      <c r="AZ85" s="7">
        <f>VLOOKUP("*Томская*",[1]итого!$1:$1048576,COLUMN(AA86),0)</f>
        <v>64009</v>
      </c>
      <c r="BA85" s="7">
        <f>VLOOKUP("*Томская*",[1]итого!$1:$1048576,COLUMN(AB86),0)</f>
        <v>65077</v>
      </c>
      <c r="BB85" s="7">
        <f>VLOOKUP("*Томская*",[1]итого!$1:$1048576,COLUMN(AC86),0)</f>
        <v>66628</v>
      </c>
      <c r="BC85" s="7">
        <f>VLOOKUP("*Томская*",[1]итого!$1:$1048576,COLUMN(AD86),0)</f>
        <v>67850</v>
      </c>
      <c r="BD85" s="7">
        <f>VLOOKUP("*Томская*",[1]итого!$1:$1048576,COLUMN(AE86),0)</f>
        <v>69979</v>
      </c>
      <c r="BE85" s="7">
        <f>VLOOKUP("*Томская*",[1]итого!$1:$1048576,COLUMN(AF86),0)</f>
        <v>71512</v>
      </c>
      <c r="BF85" s="7">
        <f>VLOOKUP("*Томская*",[1]итого!$1:$1048576,COLUMN(AG86),0)</f>
        <v>72655</v>
      </c>
      <c r="BG85" s="7">
        <f>VLOOKUP("*Томская*",[1]итого!$1:$1048576,COLUMN(AH86),0)</f>
        <v>74040</v>
      </c>
      <c r="BH85" s="7">
        <f>VLOOKUP("*Томская*",[1]итого!$1:$1048576,COLUMN(AI86),0)</f>
        <v>74744</v>
      </c>
      <c r="BI85" s="7">
        <f>VLOOKUP("*Томская*",[1]итого!$1:$1048576,COLUMN(AJ86),0)</f>
        <v>74500</v>
      </c>
      <c r="BJ85" s="7">
        <f>VLOOKUP("*Томская*",[1]итого!$1:$1048576,COLUMN(AK86),0)</f>
        <v>76824</v>
      </c>
      <c r="BK85" s="7">
        <f>VLOOKUP("*Томская*",[1]итого!$1:$1048576,COLUMN(AL86),0)</f>
        <v>77510</v>
      </c>
      <c r="BL85" s="7">
        <f>VLOOKUP("*Томская*",[1]итого!$1:$1048576,COLUMN(AM86),0)</f>
        <v>78965</v>
      </c>
      <c r="BM85" s="7">
        <f>VLOOKUP("*Томская*",[1]итого!$1:$1048576,COLUMN(AN86),0)</f>
        <v>80708</v>
      </c>
      <c r="BN85" s="7">
        <f>VLOOKUP("*Томская*",[1]итого!$1:$1048576,COLUMN(AO86),0)</f>
        <v>80512</v>
      </c>
      <c r="BO85" s="7">
        <f>VLOOKUP("*Томская*",[1]итого!$1:$1048576,COLUMN(AP86),0)</f>
        <v>80330</v>
      </c>
      <c r="BP85" s="7">
        <f>VLOOKUP("*Томская*",[1]итого!$1:$1048576,COLUMN(AQ86),0)</f>
        <v>80957</v>
      </c>
      <c r="BQ85" s="7">
        <f>VLOOKUP("*Томская*",[1]итого!$1:$1048576,COLUMN(AR86),0)</f>
        <v>81739</v>
      </c>
      <c r="BR85" s="7">
        <f>VLOOKUP("*Томская*",[1]итого!$1:$1048576,COLUMN(AS86),0)</f>
        <v>82496</v>
      </c>
      <c r="BS85" s="7">
        <f>VLOOKUP("*Томская*",[1]итого!$1:$1048576,COLUMN(AT86),0)</f>
        <v>84597</v>
      </c>
      <c r="BT85" s="7">
        <f>VLOOKUP("*Томская*",[1]итого!$1:$1048576,COLUMN(AU86),0)</f>
        <v>86063</v>
      </c>
      <c r="BU85" s="7">
        <f>VLOOKUP("*Томская*",[1]итого!$1:$1048576,COLUMN(AV86),0)</f>
        <v>87018</v>
      </c>
      <c r="BV85" s="7">
        <f>VLOOKUP("*Томская*",[1]итого!$1:$1048576,COLUMN(AW86),0)</f>
        <v>87803</v>
      </c>
      <c r="BW85" s="7">
        <f>VLOOKUP("*Томская*",[1]итого!$1:$1048576,COLUMN(AX86),0)</f>
        <v>88233</v>
      </c>
      <c r="BX85" s="7">
        <f>VLOOKUP("*Томская*",[1]итого!$1:$1048576,COLUMN(AY86),0)</f>
        <v>89439</v>
      </c>
      <c r="BY85" s="7">
        <f>VLOOKUP("*Томская*",[1]итого!$1:$1048576,COLUMN(AZ86),0)</f>
        <v>91475</v>
      </c>
      <c r="BZ85" s="7">
        <f>VLOOKUP("*Томская*",[1]итого!$1:$1048576,COLUMN(BA86),0)</f>
        <v>93322</v>
      </c>
      <c r="CA85" s="7">
        <f>VLOOKUP("*Томская*",[1]итого!$1:$1048576,COLUMN(BB86),0)</f>
        <v>95413</v>
      </c>
      <c r="CB85" s="7">
        <f>VLOOKUP("*Томская*",[1]итого!$1:$1048576,COLUMN(BC86),0)</f>
        <v>97803</v>
      </c>
      <c r="CC85" s="7">
        <f>VLOOKUP("*Томская*",[1]итого!$1:$1048576,COLUMN(BD86),0)</f>
        <v>98907</v>
      </c>
      <c r="CD85" s="7">
        <f>VLOOKUP("*Томская*",[1]итого!$1:$1048576,COLUMN(BE86),0)</f>
        <v>102888</v>
      </c>
      <c r="CE85" s="7">
        <f>VLOOKUP("*Томская*",[1]итого!$1:$1048576,COLUMN(BF86),0)</f>
        <v>106237</v>
      </c>
      <c r="CF85" s="7">
        <f>VLOOKUP("*Томская*",[1]итого!$1:$1048576,COLUMN(BG86),0)</f>
        <v>109618</v>
      </c>
      <c r="CG85" s="7">
        <f>VLOOKUP("*Томская*",[1]итого!$1:$1048576,COLUMN(BH86),0)</f>
        <v>111555</v>
      </c>
      <c r="CH85" s="7">
        <f>VLOOKUP("*Томская*",[1]итого!$1:$1048576,COLUMN(BI86),0)</f>
        <v>112513</v>
      </c>
      <c r="CI85" s="7">
        <f>VLOOKUP("*Томская*",[1]итого!$1:$1048576,COLUMN(BJ86),0)</f>
        <v>113215</v>
      </c>
      <c r="CJ85" s="7">
        <f>VLOOKUP("*Томская*",[1]итого!$1:$1048576,COLUMN(BK86),0)</f>
        <v>113492</v>
      </c>
      <c r="CK85" s="7">
        <f>VLOOKUP("*Томская*",[1]итого!$1:$1048576,COLUMN(BL86),0)</f>
        <v>115035</v>
      </c>
      <c r="CL85" s="7">
        <f>VLOOKUP("*Томская*",[1]итого!$1:$1048576,COLUMN(BM86),0)</f>
        <v>115517</v>
      </c>
      <c r="CM85" s="7">
        <f>VLOOKUP("*Томская*",[1]итого!$1:$1048576,COLUMN(BN86),0)</f>
        <v>115354</v>
      </c>
      <c r="CN85" s="7">
        <f>VLOOKUP("*Томская*",[1]итого!$1:$1048576,COLUMN(BO86),0)</f>
        <v>118823</v>
      </c>
      <c r="CO85" s="7">
        <f>VLOOKUP("*Томская*",[1]итого!$1:$1048576,COLUMN(BP86),0)</f>
        <v>118458</v>
      </c>
      <c r="CP85" s="7">
        <f>VLOOKUP("*Томская*",[1]итого!$1:$1048576,COLUMN(BQ86),0)</f>
        <v>118837</v>
      </c>
      <c r="CQ85" s="7">
        <f>VLOOKUP("*Томская*",[1]итого!$1:$1048576,COLUMN(BR86),0)</f>
        <v>118475</v>
      </c>
      <c r="CR85" s="7">
        <f>VLOOKUP("*Томская*",[1]итого!$1:$1048576,COLUMN(BS86),0)</f>
        <v>117589</v>
      </c>
      <c r="CS85" s="7">
        <f>VLOOKUP("*Томская*",[1]итого!$1:$1048576,COLUMN(BT86),0)</f>
        <v>115358</v>
      </c>
      <c r="CT85" s="7">
        <f>VLOOKUP("*Томская*",[1]итого!$1:$1048576,COLUMN(BU86),0)</f>
        <v>115520</v>
      </c>
      <c r="CU85" s="7">
        <f>VLOOKUP("*Томская*",[1]итого!$1:$1048576,COLUMN(BV86),0)</f>
        <v>112712</v>
      </c>
      <c r="CV85" s="7">
        <f>VLOOKUP("*Томская*",[1]итого!$1:$1048576,COLUMN(BW86),0)</f>
        <v>112996</v>
      </c>
      <c r="CW85" s="7">
        <f>VLOOKUP("*Томская*",[1]итого!$1:$1048576,COLUMN(BX86),0)</f>
        <v>113359</v>
      </c>
      <c r="CX85" s="7">
        <f>VLOOKUP("*Томская*",[1]итого!$1:$1048576,COLUMN(BY86),0)</f>
        <v>113980</v>
      </c>
      <c r="CY85" s="7">
        <f>VLOOKUP("*Томская*",[1]итого!$1:$1048576,COLUMN(BZ86),0)</f>
        <v>114832</v>
      </c>
      <c r="CZ85" s="7">
        <f>VLOOKUP("*Томская*",[1]итого!$1:$1048576,COLUMN(CA86),0)</f>
        <v>115075</v>
      </c>
      <c r="DA85" s="7">
        <f>VLOOKUP("*Томская*",[1]итого!$1:$1048576,COLUMN(CB86),0)</f>
        <v>115073</v>
      </c>
      <c r="DB85" s="7">
        <f>VLOOKUP("*Томская*",[1]итого!$1:$1048576,COLUMN(CC86),0)</f>
        <v>116706</v>
      </c>
      <c r="DC85" s="7">
        <f>VLOOKUP("*Томская*",[1]итого!$1:$1048576,COLUMN(CD86),0)</f>
        <v>117847</v>
      </c>
      <c r="DD85" s="7">
        <f>VLOOKUP("*Томская*",[1]итого!$1:$1048576,COLUMN(CE86),0)</f>
        <v>119426</v>
      </c>
      <c r="DE85" s="7">
        <f>VLOOKUP("*Томская*",[1]итого!$1:$1048576,COLUMN(CF86),0)</f>
        <v>120876</v>
      </c>
      <c r="DF85" s="7">
        <f>VLOOKUP("*Томская*",[1]итого!$1:$1048576,COLUMN(CG86),0)</f>
        <v>122923</v>
      </c>
    </row>
    <row r="86" spans="1:110" ht="31.5" x14ac:dyDescent="0.25">
      <c r="A86" s="6" t="s">
        <v>79</v>
      </c>
      <c r="B86" s="7">
        <v>285920.41200000001</v>
      </c>
      <c r="C86" s="7">
        <v>288239.25400000002</v>
      </c>
      <c r="D86" s="7">
        <v>290810.76899999997</v>
      </c>
      <c r="E86" s="7">
        <v>288965.35200000001</v>
      </c>
      <c r="F86" s="7">
        <v>292928.69699999999</v>
      </c>
      <c r="G86" s="7">
        <v>297235.647</v>
      </c>
      <c r="H86" s="7">
        <v>302362.74099999998</v>
      </c>
      <c r="I86" s="7">
        <v>307843.81800000003</v>
      </c>
      <c r="J86" s="7">
        <v>309815.61800000002</v>
      </c>
      <c r="K86" s="7">
        <v>315742.11499999999</v>
      </c>
      <c r="L86" s="7">
        <v>322669.22899999999</v>
      </c>
      <c r="M86" s="7">
        <v>323504.23300000001</v>
      </c>
      <c r="N86" s="7">
        <v>327668.62900000002</v>
      </c>
      <c r="O86" s="7">
        <v>334121.01400000002</v>
      </c>
      <c r="P86" s="7">
        <v>341416.87900000002</v>
      </c>
      <c r="Q86" s="7">
        <v>347690.51199999999</v>
      </c>
      <c r="R86" s="7">
        <v>355452.58799999999</v>
      </c>
      <c r="S86" s="7">
        <v>363335.973</v>
      </c>
      <c r="T86" s="7">
        <v>371608.12199999997</v>
      </c>
      <c r="U86" s="7">
        <v>379556.00199999998</v>
      </c>
      <c r="V86" s="7">
        <v>384842.201</v>
      </c>
      <c r="W86" s="7">
        <v>393601.77399999998</v>
      </c>
      <c r="X86" s="7">
        <v>390118.30699999997</v>
      </c>
      <c r="Y86" s="7">
        <v>404133.61728934996</v>
      </c>
      <c r="Z86" s="7">
        <v>409931.30768028996</v>
      </c>
      <c r="AA86" s="7">
        <f>VLOOKUP("*Дальневосточный*",[1]итого!$1:$1048576,COLUMN(B87),0)</f>
        <v>404134</v>
      </c>
      <c r="AB86" s="7">
        <f>VLOOKUP("*Дальневосточный*",[1]итого!$1:$1048576,COLUMN(C87),0)</f>
        <v>409931</v>
      </c>
      <c r="AC86" s="7">
        <f>VLOOKUP("*Дальневосточный*",[1]итого!$1:$1048576,COLUMN(D87),0)</f>
        <v>416063</v>
      </c>
      <c r="AD86" s="7">
        <f>VLOOKUP("*Дальневосточный*",[1]итого!$1:$1048576,COLUMN(E87),0)</f>
        <v>422661</v>
      </c>
      <c r="AE86" s="7">
        <f>VLOOKUP("*Дальневосточный*",[1]итого!$1:$1048576,COLUMN(F87),0)</f>
        <v>426870</v>
      </c>
      <c r="AF86" s="7">
        <f>VLOOKUP("*Дальневосточный*",[1]итого!$1:$1048576,COLUMN(G87),0)</f>
        <v>432131</v>
      </c>
      <c r="AG86" s="7">
        <f>VLOOKUP("*Дальневосточный*",[1]итого!$1:$1048576,COLUMN(H87),0)</f>
        <v>435248</v>
      </c>
      <c r="AH86" s="7">
        <f>VLOOKUP("*Дальневосточный*",[1]итого!$1:$1048576,COLUMN(I87),0)</f>
        <v>442591</v>
      </c>
      <c r="AI86" s="7">
        <f>VLOOKUP("*Дальневосточный*",[1]итого!$1:$1048576,COLUMN(J87),0)</f>
        <v>449845</v>
      </c>
      <c r="AJ86" s="7">
        <f>VLOOKUP("*Дальневосточный*",[1]итого!$1:$1048576,COLUMN(K87),0)</f>
        <v>451673</v>
      </c>
      <c r="AK86" s="7">
        <f>VLOOKUP("*Дальневосточный*",[1]итого!$1:$1048576,COLUMN(L87),0)</f>
        <v>458541</v>
      </c>
      <c r="AL86" s="7">
        <f>VLOOKUP("*Дальневосточный*",[1]итого!$1:$1048576,COLUMN(M87),0)</f>
        <v>464051</v>
      </c>
      <c r="AM86" s="7">
        <f>VLOOKUP("*Дальневосточный*",[1]итого!$1:$1048576,COLUMN(N87),0)</f>
        <v>467829</v>
      </c>
      <c r="AN86" s="7">
        <f>VLOOKUP("*Дальневосточный*",[1]итого!$1:$1048576,COLUMN(O87),0)</f>
        <v>477870</v>
      </c>
      <c r="AO86" s="7">
        <f>VLOOKUP("*Дальневосточный*",[1]итого!$1:$1048576,COLUMN(P87),0)</f>
        <v>487401</v>
      </c>
      <c r="AP86" s="7">
        <f>VLOOKUP("*Дальневосточный*",[1]итого!$1:$1048576,COLUMN(Q87),0)</f>
        <v>495442</v>
      </c>
      <c r="AQ86" s="7">
        <f>VLOOKUP("*Дальневосточный*",[1]итого!$1:$1048576,COLUMN(R87),0)</f>
        <v>501804</v>
      </c>
      <c r="AR86" s="7">
        <f>VLOOKUP("*Дальневосточный*",[1]итого!$1:$1048576,COLUMN(S87),0)</f>
        <v>510159</v>
      </c>
      <c r="AS86" s="7">
        <f>VLOOKUP("*Дальневосточный*",[1]итого!$1:$1048576,COLUMN(T87),0)</f>
        <v>521682</v>
      </c>
      <c r="AT86" s="7">
        <f>VLOOKUP("*Дальневосточный*",[1]итого!$1:$1048576,COLUMN(U87),0)</f>
        <v>533320</v>
      </c>
      <c r="AU86" s="7">
        <f>VLOOKUP("*Дальневосточный*",[1]итого!$1:$1048576,COLUMN(V87),0)</f>
        <v>548700</v>
      </c>
      <c r="AV86" s="7">
        <f>VLOOKUP("*Дальневосточный*",[1]итого!$1:$1048576,COLUMN(W87),0)</f>
        <v>564092</v>
      </c>
      <c r="AW86" s="7">
        <f>VLOOKUP("*Дальневосточный*",[1]итого!$1:$1048576,COLUMN(X87),0)</f>
        <v>563572</v>
      </c>
      <c r="AX86" s="7">
        <f>VLOOKUP("*Дальневосточный*",[1]итого!$1:$1048576,COLUMN(Y87),0)</f>
        <v>572602</v>
      </c>
      <c r="AY86" s="7">
        <f>VLOOKUP("*Дальневосточный*",[1]итого!$1:$1048576,COLUMN(Z87),0)</f>
        <v>578851</v>
      </c>
      <c r="AZ86" s="7">
        <f>VLOOKUP("*Дальневосточный*",[1]итого!$1:$1048576,COLUMN(AA87),0)</f>
        <v>590897</v>
      </c>
      <c r="BA86" s="7">
        <f>VLOOKUP("*Дальневосточный*",[1]итого!$1:$1048576,COLUMN(AB87),0)</f>
        <v>606895</v>
      </c>
      <c r="BB86" s="7">
        <f>VLOOKUP("*Дальневосточный*",[1]итого!$1:$1048576,COLUMN(AC87),0)</f>
        <v>625386</v>
      </c>
      <c r="BC86" s="7">
        <f>VLOOKUP("*Дальневосточный*",[1]итого!$1:$1048576,COLUMN(AD87),0)</f>
        <v>640651</v>
      </c>
      <c r="BD86" s="7">
        <f>VLOOKUP("*Дальневосточный*",[1]итого!$1:$1048576,COLUMN(AE87),0)</f>
        <v>662196</v>
      </c>
      <c r="BE86" s="7">
        <f>VLOOKUP("*Дальневосточный*",[1]итого!$1:$1048576,COLUMN(AF87),0)</f>
        <v>680327</v>
      </c>
      <c r="BF86" s="7">
        <f>VLOOKUP("*Дальневосточный*",[1]итого!$1:$1048576,COLUMN(AG87),0)</f>
        <v>697162</v>
      </c>
      <c r="BG86" s="7">
        <f>VLOOKUP("*Дальневосточный*",[1]итого!$1:$1048576,COLUMN(AH87),0)</f>
        <v>715592</v>
      </c>
      <c r="BH86" s="7">
        <f>VLOOKUP("*Дальневосточный*",[1]итого!$1:$1048576,COLUMN(AI87),0)</f>
        <v>732299</v>
      </c>
      <c r="BI86" s="7">
        <f>VLOOKUP("*Дальневосточный*",[1]итого!$1:$1048576,COLUMN(AJ87),0)</f>
        <v>729555</v>
      </c>
      <c r="BJ86" s="7">
        <f>VLOOKUP("*Дальневосточный*",[1]итого!$1:$1048576,COLUMN(AK87),0)</f>
        <v>756652</v>
      </c>
      <c r="BK86" s="7">
        <f>VLOOKUP("*Дальневосточный*",[1]итого!$1:$1048576,COLUMN(AL87),0)</f>
        <v>768786</v>
      </c>
      <c r="BL86" s="7">
        <f>VLOOKUP("*Дальневосточный*",[1]итого!$1:$1048576,COLUMN(AM87),0)</f>
        <v>789077</v>
      </c>
      <c r="BM86" s="7">
        <f>VLOOKUP("*Дальневосточный*",[1]итого!$1:$1048576,COLUMN(AN87),0)</f>
        <v>815193</v>
      </c>
      <c r="BN86" s="7">
        <f>VLOOKUP("*Дальневосточный*",[1]итого!$1:$1048576,COLUMN(AO87),0)</f>
        <v>821554</v>
      </c>
      <c r="BO86" s="7">
        <f>VLOOKUP("*Дальневосточный*",[1]итого!$1:$1048576,COLUMN(AP87),0)</f>
        <v>823065</v>
      </c>
      <c r="BP86" s="7">
        <f>VLOOKUP("*Дальневосточный*",[1]итого!$1:$1048576,COLUMN(AQ87),0)</f>
        <v>829810</v>
      </c>
      <c r="BQ86" s="7">
        <f>VLOOKUP("*Дальневосточный*",[1]итого!$1:$1048576,COLUMN(AR87),0)</f>
        <v>842886</v>
      </c>
      <c r="BR86" s="7">
        <f>VLOOKUP("*Дальневосточный*",[1]итого!$1:$1048576,COLUMN(AS87),0)</f>
        <v>852248</v>
      </c>
      <c r="BS86" s="7">
        <f>VLOOKUP("*Дальневосточный*",[1]итого!$1:$1048576,COLUMN(AT87),0)</f>
        <v>876380</v>
      </c>
      <c r="BT86" s="7">
        <f>VLOOKUP("*Дальневосточный*",[1]итого!$1:$1048576,COLUMN(AU87),0)</f>
        <v>895159</v>
      </c>
      <c r="BU86" s="7">
        <f>VLOOKUP("*Дальневосточный*",[1]итого!$1:$1048576,COLUMN(AV87),0)</f>
        <v>911689</v>
      </c>
      <c r="BV86" s="7">
        <f>VLOOKUP("*Дальневосточный*",[1]итого!$1:$1048576,COLUMN(AW87),0)</f>
        <v>933493</v>
      </c>
      <c r="BW86" s="7">
        <f>VLOOKUP("*Дальневосточный*",[1]итого!$1:$1048576,COLUMN(AX87),0)</f>
        <v>940776</v>
      </c>
      <c r="BX86" s="7">
        <f>VLOOKUP("*Дальневосточный*",[1]итого!$1:$1048576,COLUMN(AY87),0)</f>
        <v>957126</v>
      </c>
      <c r="BY86" s="7">
        <f>VLOOKUP("*Дальневосточный*",[1]итого!$1:$1048576,COLUMN(AZ87),0)</f>
        <v>980823</v>
      </c>
      <c r="BZ86" s="7">
        <f>VLOOKUP("*Дальневосточный*",[1]итого!$1:$1048576,COLUMN(BA87),0)</f>
        <v>1003678</v>
      </c>
      <c r="CA86" s="7">
        <f>VLOOKUP("*Дальневосточный*",[1]итого!$1:$1048576,COLUMN(BB87),0)</f>
        <v>1030238</v>
      </c>
      <c r="CB86" s="7">
        <f>VLOOKUP("*Дальневосточный*",[1]итого!$1:$1048576,COLUMN(BC87),0)</f>
        <v>1058383</v>
      </c>
      <c r="CC86" s="7">
        <f>VLOOKUP("*Дальневосточный*",[1]итого!$1:$1048576,COLUMN(BD87),0)</f>
        <v>1075913</v>
      </c>
      <c r="CD86" s="7">
        <f>VLOOKUP("*Дальневосточный*",[1]итого!$1:$1048576,COLUMN(BE87),0)</f>
        <v>1116456</v>
      </c>
      <c r="CE86" s="7">
        <f>VLOOKUP("*Дальневосточный*",[1]итого!$1:$1048576,COLUMN(BF87),0)</f>
        <v>1161842</v>
      </c>
      <c r="CF86" s="7">
        <f>VLOOKUP("*Дальневосточный*",[1]итого!$1:$1048576,COLUMN(BG87),0)</f>
        <v>1198653</v>
      </c>
      <c r="CG86" s="7">
        <f>VLOOKUP("*Дальневосточный*",[1]итого!$1:$1048576,COLUMN(BH87),0)</f>
        <v>1226638</v>
      </c>
      <c r="CH86" s="7">
        <f>VLOOKUP("*Дальневосточный*",[1]итого!$1:$1048576,COLUMN(BI87),0)</f>
        <v>1252546</v>
      </c>
      <c r="CI86" s="7">
        <f>VLOOKUP("*Дальневосточный*",[1]итого!$1:$1048576,COLUMN(BJ87),0)</f>
        <v>1262708</v>
      </c>
      <c r="CJ86" s="7">
        <f>VLOOKUP("*Дальневосточный*",[1]итого!$1:$1048576,COLUMN(BK87),0)</f>
        <v>1270104</v>
      </c>
      <c r="CK86" s="7">
        <f>VLOOKUP("*Дальневосточный*",[1]итого!$1:$1048576,COLUMN(BL87),0)</f>
        <v>1287045</v>
      </c>
      <c r="CL86" s="7">
        <f>VLOOKUP("*Дальневосточный*",[1]итого!$1:$1048576,COLUMN(BM87),0)</f>
        <v>1302358</v>
      </c>
      <c r="CM86" s="7">
        <f>VLOOKUP("*Дальневосточный*",[1]итого!$1:$1048576,COLUMN(BN87),0)</f>
        <v>1317039</v>
      </c>
      <c r="CN86" s="7">
        <f>VLOOKUP("*Дальневосточный*",[1]итого!$1:$1048576,COLUMN(BO87),0)</f>
        <v>1352244</v>
      </c>
      <c r="CO86" s="7">
        <f>VLOOKUP("*Дальневосточный*",[1]итого!$1:$1048576,COLUMN(BP87),0)</f>
        <v>1359245</v>
      </c>
      <c r="CP86" s="7">
        <f>VLOOKUP("*Дальневосточный*",[1]итого!$1:$1048576,COLUMN(BQ87),0)</f>
        <v>1376468</v>
      </c>
      <c r="CQ86" s="7">
        <f>VLOOKUP("*Дальневосточный*",[1]итого!$1:$1048576,COLUMN(BR87),0)</f>
        <v>1381541</v>
      </c>
      <c r="CR86" s="7">
        <f>VLOOKUP("*Дальневосточный*",[1]итого!$1:$1048576,COLUMN(BS87),0)</f>
        <v>1384436</v>
      </c>
      <c r="CS86" s="7">
        <f>VLOOKUP("*Дальневосточный*",[1]итого!$1:$1048576,COLUMN(BT87),0)</f>
        <v>1388568</v>
      </c>
      <c r="CT86" s="7">
        <f>VLOOKUP("*Дальневосточный*",[1]итого!$1:$1048576,COLUMN(BU87),0)</f>
        <v>1400232</v>
      </c>
      <c r="CU86" s="7">
        <f>VLOOKUP("*Дальневосточный*",[1]итого!$1:$1048576,COLUMN(BV87),0)</f>
        <v>1364447</v>
      </c>
      <c r="CV86" s="7">
        <f>VLOOKUP("*Дальневосточный*",[1]итого!$1:$1048576,COLUMN(BW87),0)</f>
        <v>1370730</v>
      </c>
      <c r="CW86" s="7">
        <f>VLOOKUP("*Дальневосточный*",[1]итого!$1:$1048576,COLUMN(BX87),0)</f>
        <v>1378527</v>
      </c>
      <c r="CX86" s="7">
        <f>VLOOKUP("*Дальневосточный*",[1]итого!$1:$1048576,COLUMN(BY87),0)</f>
        <v>1390807</v>
      </c>
      <c r="CY86" s="7">
        <f>VLOOKUP("*Дальневосточный*",[1]итого!$1:$1048576,COLUMN(BZ87),0)</f>
        <v>1405317</v>
      </c>
      <c r="CZ86" s="7">
        <f>VLOOKUP("*Дальневосточный*",[1]итого!$1:$1048576,COLUMN(CA87),0)</f>
        <v>1418534</v>
      </c>
      <c r="DA86" s="7">
        <f>VLOOKUP("*Дальневосточный*",[1]итого!$1:$1048576,COLUMN(CB87),0)</f>
        <v>1409950</v>
      </c>
      <c r="DB86" s="7">
        <f>VLOOKUP("*Дальневосточный*",[1]итого!$1:$1048576,COLUMN(CC87),0)</f>
        <v>1433498</v>
      </c>
      <c r="DC86" s="7">
        <f>VLOOKUP("*Дальневосточный*",[1]итого!$1:$1048576,COLUMN(CD87),0)</f>
        <v>1452747</v>
      </c>
      <c r="DD86" s="7">
        <f>VLOOKUP("*Дальневосточный*",[1]итого!$1:$1048576,COLUMN(CE87),0)</f>
        <v>1475132</v>
      </c>
      <c r="DE86" s="7">
        <f>VLOOKUP("*Дальневосточный*",[1]итого!$1:$1048576,COLUMN(CF87),0)</f>
        <v>1493706</v>
      </c>
      <c r="DF86" s="7">
        <f>VLOOKUP("*Дальневосточный*",[1]итого!$1:$1048576,COLUMN(CG87),0)</f>
        <v>1511142</v>
      </c>
    </row>
    <row r="87" spans="1:110" x14ac:dyDescent="0.25">
      <c r="A87" s="8" t="s">
        <v>80</v>
      </c>
      <c r="B87" s="7">
        <v>23477.7</v>
      </c>
      <c r="C87" s="7">
        <v>23527.486000000001</v>
      </c>
      <c r="D87" s="7">
        <v>23641.941999999999</v>
      </c>
      <c r="E87" s="7">
        <v>23382.616000000002</v>
      </c>
      <c r="F87" s="7">
        <v>23625.087</v>
      </c>
      <c r="G87" s="7">
        <v>23767.171999999999</v>
      </c>
      <c r="H87" s="7">
        <v>24020.187999999998</v>
      </c>
      <c r="I87" s="7">
        <v>24281.776000000002</v>
      </c>
      <c r="J87" s="7">
        <v>24351.358</v>
      </c>
      <c r="K87" s="7">
        <v>24692.761999999999</v>
      </c>
      <c r="L87" s="7">
        <v>25135.028999999999</v>
      </c>
      <c r="M87" s="7">
        <v>25168.996999999999</v>
      </c>
      <c r="N87" s="7">
        <v>25434.859</v>
      </c>
      <c r="O87" s="7">
        <v>25765.905999999999</v>
      </c>
      <c r="P87" s="7">
        <v>26195.194</v>
      </c>
      <c r="Q87" s="7">
        <v>26592.51</v>
      </c>
      <c r="R87" s="7">
        <v>27046.607</v>
      </c>
      <c r="S87" s="7">
        <v>27435.113000000001</v>
      </c>
      <c r="T87" s="7">
        <v>27873.605</v>
      </c>
      <c r="U87" s="7">
        <v>28327.205000000002</v>
      </c>
      <c r="V87" s="7">
        <v>28811.913</v>
      </c>
      <c r="W87" s="7">
        <v>29404.797999999999</v>
      </c>
      <c r="X87" s="7">
        <v>29692.102999999999</v>
      </c>
      <c r="Y87" s="7">
        <v>30198.04390456</v>
      </c>
      <c r="Z87" s="7">
        <v>30510.590588610001</v>
      </c>
      <c r="AA87" s="7">
        <f>VLOOKUP("*Бурятия*",[1]итого!$1:$1048576,COLUMN(B88),0)</f>
        <v>30198</v>
      </c>
      <c r="AB87" s="7">
        <f>VLOOKUP("*Бурятия*",[1]итого!$1:$1048576,COLUMN(C88),0)</f>
        <v>30511</v>
      </c>
      <c r="AC87" s="7">
        <f>VLOOKUP("*Бурятия*",[1]итого!$1:$1048576,COLUMN(D88),0)</f>
        <v>30855</v>
      </c>
      <c r="AD87" s="7">
        <f>VLOOKUP("*Бурятия*",[1]итого!$1:$1048576,COLUMN(E88),0)</f>
        <v>31313</v>
      </c>
      <c r="AE87" s="7">
        <f>VLOOKUP("*Бурятия*",[1]итого!$1:$1048576,COLUMN(F88),0)</f>
        <v>31486</v>
      </c>
      <c r="AF87" s="7">
        <f>VLOOKUP("*Бурятия*",[1]итого!$1:$1048576,COLUMN(G88),0)</f>
        <v>31787</v>
      </c>
      <c r="AG87" s="7">
        <f>VLOOKUP("*Бурятия*",[1]итого!$1:$1048576,COLUMN(H88),0)</f>
        <v>31827</v>
      </c>
      <c r="AH87" s="7">
        <f>VLOOKUP("*Бурятия*",[1]итого!$1:$1048576,COLUMN(I88),0)</f>
        <v>32254</v>
      </c>
      <c r="AI87" s="7">
        <f>VLOOKUP("*Бурятия*",[1]итого!$1:$1048576,COLUMN(J88),0)</f>
        <v>32728</v>
      </c>
      <c r="AJ87" s="7">
        <f>VLOOKUP("*Бурятия*",[1]итого!$1:$1048576,COLUMN(K88),0)</f>
        <v>32859</v>
      </c>
      <c r="AK87" s="7">
        <f>VLOOKUP("*Бурятия*",[1]итого!$1:$1048576,COLUMN(L88),0)</f>
        <v>33379</v>
      </c>
      <c r="AL87" s="7">
        <f>VLOOKUP("*Бурятия*",[1]итого!$1:$1048576,COLUMN(M88),0)</f>
        <v>33910</v>
      </c>
      <c r="AM87" s="7">
        <f>VLOOKUP("*Бурятия*",[1]итого!$1:$1048576,COLUMN(N88),0)</f>
        <v>34473</v>
      </c>
      <c r="AN87" s="7">
        <f>VLOOKUP("*Бурятия*",[1]итого!$1:$1048576,COLUMN(O88),0)</f>
        <v>35460</v>
      </c>
      <c r="AO87" s="7">
        <f>VLOOKUP("*Бурятия*",[1]итого!$1:$1048576,COLUMN(P88),0)</f>
        <v>36245</v>
      </c>
      <c r="AP87" s="7">
        <f>VLOOKUP("*Бурятия*",[1]итого!$1:$1048576,COLUMN(Q88),0)</f>
        <v>36688</v>
      </c>
      <c r="AQ87" s="7">
        <f>VLOOKUP("*Бурятия*",[1]итого!$1:$1048576,COLUMN(R88),0)</f>
        <v>37060</v>
      </c>
      <c r="AR87" s="7">
        <f>VLOOKUP("*Бурятия*",[1]итого!$1:$1048576,COLUMN(S88),0)</f>
        <v>37740</v>
      </c>
      <c r="AS87" s="7">
        <f>VLOOKUP("*Бурятия*",[1]итого!$1:$1048576,COLUMN(T88),0)</f>
        <v>38485</v>
      </c>
      <c r="AT87" s="7">
        <f>VLOOKUP("*Бурятия*",[1]итого!$1:$1048576,COLUMN(U88),0)</f>
        <v>39297</v>
      </c>
      <c r="AU87" s="7">
        <f>VLOOKUP("*Бурятия*",[1]итого!$1:$1048576,COLUMN(V88),0)</f>
        <v>40539</v>
      </c>
      <c r="AV87" s="7">
        <f>VLOOKUP("*Бурятия*",[1]итого!$1:$1048576,COLUMN(W88),0)</f>
        <v>41767</v>
      </c>
      <c r="AW87" s="7">
        <f>VLOOKUP("*Бурятия*",[1]итого!$1:$1048576,COLUMN(X88),0)</f>
        <v>42330</v>
      </c>
      <c r="AX87" s="7">
        <f>VLOOKUP("*Бурятия*",[1]итого!$1:$1048576,COLUMN(Y88),0)</f>
        <v>42923</v>
      </c>
      <c r="AY87" s="7">
        <f>VLOOKUP("*Бурятия*",[1]итого!$1:$1048576,COLUMN(Z88),0)</f>
        <v>43369</v>
      </c>
      <c r="AZ87" s="7">
        <f>VLOOKUP("*Бурятия*",[1]итого!$1:$1048576,COLUMN(AA88),0)</f>
        <v>44080</v>
      </c>
      <c r="BA87" s="7">
        <f>VLOOKUP("*Бурятия*",[1]итого!$1:$1048576,COLUMN(AB88),0)</f>
        <v>44970</v>
      </c>
      <c r="BB87" s="7">
        <f>VLOOKUP("*Бурятия*",[1]итого!$1:$1048576,COLUMN(AC88),0)</f>
        <v>46460</v>
      </c>
      <c r="BC87" s="7">
        <f>VLOOKUP("*Бурятия*",[1]итого!$1:$1048576,COLUMN(AD88),0)</f>
        <v>47643</v>
      </c>
      <c r="BD87" s="7">
        <f>VLOOKUP("*Бурятия*",[1]итого!$1:$1048576,COLUMN(AE88),0)</f>
        <v>49240</v>
      </c>
      <c r="BE87" s="7">
        <f>VLOOKUP("*Бурятия*",[1]итого!$1:$1048576,COLUMN(AF88),0)</f>
        <v>50287</v>
      </c>
      <c r="BF87" s="7">
        <f>VLOOKUP("*Бурятия*",[1]итого!$1:$1048576,COLUMN(AG88),0)</f>
        <v>51339</v>
      </c>
      <c r="BG87" s="7">
        <f>VLOOKUP("*Бурятия*",[1]итого!$1:$1048576,COLUMN(AH88),0)</f>
        <v>52475</v>
      </c>
      <c r="BH87" s="7">
        <f>VLOOKUP("*Бурятия*",[1]итого!$1:$1048576,COLUMN(AI88),0)</f>
        <v>53815</v>
      </c>
      <c r="BI87" s="7">
        <f>VLOOKUP("*Бурятия*",[1]итого!$1:$1048576,COLUMN(AJ88),0)</f>
        <v>54110</v>
      </c>
      <c r="BJ87" s="7">
        <f>VLOOKUP("*Бурятия*",[1]итого!$1:$1048576,COLUMN(AK88),0)</f>
        <v>56105</v>
      </c>
      <c r="BK87" s="7">
        <f>VLOOKUP("*Бурятия*",[1]итого!$1:$1048576,COLUMN(AL88),0)</f>
        <v>57071</v>
      </c>
      <c r="BL87" s="7">
        <f>VLOOKUP("*Бурятия*",[1]итого!$1:$1048576,COLUMN(AM88),0)</f>
        <v>58683</v>
      </c>
      <c r="BM87" s="7">
        <f>VLOOKUP("*Бурятия*",[1]итого!$1:$1048576,COLUMN(AN88),0)</f>
        <v>60756</v>
      </c>
      <c r="BN87" s="7">
        <f>VLOOKUP("*Бурятия*",[1]итого!$1:$1048576,COLUMN(AO88),0)</f>
        <v>61277</v>
      </c>
      <c r="BO87" s="7">
        <f>VLOOKUP("*Бурятия*",[1]итого!$1:$1048576,COLUMN(AP88),0)</f>
        <v>61255</v>
      </c>
      <c r="BP87" s="7">
        <f>VLOOKUP("*Бурятия*",[1]итого!$1:$1048576,COLUMN(AQ88),0)</f>
        <v>61922</v>
      </c>
      <c r="BQ87" s="7">
        <f>VLOOKUP("*Бурятия*",[1]итого!$1:$1048576,COLUMN(AR88),0)</f>
        <v>62832</v>
      </c>
      <c r="BR87" s="7">
        <f>VLOOKUP("*Бурятия*",[1]итого!$1:$1048576,COLUMN(AS88),0)</f>
        <v>63705</v>
      </c>
      <c r="BS87" s="7">
        <f>VLOOKUP("*Бурятия*",[1]итого!$1:$1048576,COLUMN(AT88),0)</f>
        <v>65683</v>
      </c>
      <c r="BT87" s="7">
        <f>VLOOKUP("*Бурятия*",[1]итого!$1:$1048576,COLUMN(AU88),0)</f>
        <v>67328</v>
      </c>
      <c r="BU87" s="7">
        <f>VLOOKUP("*Бурятия*",[1]итого!$1:$1048576,COLUMN(AV88),0)</f>
        <v>68983</v>
      </c>
      <c r="BV87" s="7">
        <f>VLOOKUP("*Бурятия*",[1]итого!$1:$1048576,COLUMN(AW88),0)</f>
        <v>70926</v>
      </c>
      <c r="BW87" s="7">
        <f>VLOOKUP("*Бурятия*",[1]итого!$1:$1048576,COLUMN(AX88),0)</f>
        <v>71643</v>
      </c>
      <c r="BX87" s="7">
        <f>VLOOKUP("*Бурятия*",[1]итого!$1:$1048576,COLUMN(AY88),0)</f>
        <v>73114</v>
      </c>
      <c r="BY87" s="7">
        <f>VLOOKUP("*Бурятия*",[1]итого!$1:$1048576,COLUMN(AZ88),0)</f>
        <v>75009</v>
      </c>
      <c r="BZ87" s="7">
        <f>VLOOKUP("*Бурятия*",[1]итого!$1:$1048576,COLUMN(BA88),0)</f>
        <v>77218</v>
      </c>
      <c r="CA87" s="7">
        <f>VLOOKUP("*Бурятия*",[1]итого!$1:$1048576,COLUMN(BB88),0)</f>
        <v>79372</v>
      </c>
      <c r="CB87" s="7">
        <f>VLOOKUP("*Бурятия*",[1]итого!$1:$1048576,COLUMN(BC88),0)</f>
        <v>82095</v>
      </c>
      <c r="CC87" s="7">
        <f>VLOOKUP("*Бурятия*",[1]итого!$1:$1048576,COLUMN(BD88),0)</f>
        <v>84354</v>
      </c>
      <c r="CD87" s="7">
        <f>VLOOKUP("*Бурятия*",[1]итого!$1:$1048576,COLUMN(BE88),0)</f>
        <v>88347</v>
      </c>
      <c r="CE87" s="7">
        <f>VLOOKUP("*Бурятия*",[1]итого!$1:$1048576,COLUMN(BF88),0)</f>
        <v>92670</v>
      </c>
      <c r="CF87" s="7">
        <f>VLOOKUP("*Бурятия*",[1]итого!$1:$1048576,COLUMN(BG88),0)</f>
        <v>96411</v>
      </c>
      <c r="CG87" s="7">
        <f>VLOOKUP("*Бурятия*",[1]итого!$1:$1048576,COLUMN(BH88),0)</f>
        <v>99968</v>
      </c>
      <c r="CH87" s="7">
        <f>VLOOKUP("*Бурятия*",[1]итого!$1:$1048576,COLUMN(BI88),0)</f>
        <v>103450</v>
      </c>
      <c r="CI87" s="7">
        <f>VLOOKUP("*Бурятия*",[1]итого!$1:$1048576,COLUMN(BJ88),0)</f>
        <v>104760</v>
      </c>
      <c r="CJ87" s="7">
        <f>VLOOKUP("*Бурятия*",[1]итого!$1:$1048576,COLUMN(BK88),0)</f>
        <v>105886</v>
      </c>
      <c r="CK87" s="7">
        <f>VLOOKUP("*Бурятия*",[1]итого!$1:$1048576,COLUMN(BL88),0)</f>
        <v>107865</v>
      </c>
      <c r="CL87" s="7">
        <f>VLOOKUP("*Бурятия*",[1]итого!$1:$1048576,COLUMN(BM88),0)</f>
        <v>110219</v>
      </c>
      <c r="CM87" s="7">
        <f>VLOOKUP("*Бурятия*",[1]итого!$1:$1048576,COLUMN(BN88),0)</f>
        <v>112686</v>
      </c>
      <c r="CN87" s="7">
        <f>VLOOKUP("*Бурятия*",[1]итого!$1:$1048576,COLUMN(BO88),0)</f>
        <v>117226</v>
      </c>
      <c r="CO87" s="7">
        <f>VLOOKUP("*Бурятия*",[1]итого!$1:$1048576,COLUMN(BP88),0)</f>
        <v>118792</v>
      </c>
      <c r="CP87" s="7">
        <f>VLOOKUP("*Бурятия*",[1]итого!$1:$1048576,COLUMN(BQ88),0)</f>
        <v>121301</v>
      </c>
      <c r="CQ87" s="7">
        <f>VLOOKUP("*Бурятия*",[1]итого!$1:$1048576,COLUMN(BR88),0)</f>
        <v>123358</v>
      </c>
      <c r="CR87" s="7">
        <f>VLOOKUP("*Бурятия*",[1]итого!$1:$1048576,COLUMN(BS88),0)</f>
        <v>124349</v>
      </c>
      <c r="CS87" s="7">
        <f>VLOOKUP("*Бурятия*",[1]итого!$1:$1048576,COLUMN(BT88),0)</f>
        <v>126272</v>
      </c>
      <c r="CT87" s="7">
        <f>VLOOKUP("*Бурятия*",[1]итого!$1:$1048576,COLUMN(BU88),0)</f>
        <v>128958</v>
      </c>
      <c r="CU87" s="7">
        <f>VLOOKUP("*Бурятия*",[1]итого!$1:$1048576,COLUMN(BV88),0)</f>
        <v>126157</v>
      </c>
      <c r="CV87" s="7">
        <f>VLOOKUP("*Бурятия*",[1]итого!$1:$1048576,COLUMN(BW88),0)</f>
        <v>128116</v>
      </c>
      <c r="CW87" s="7">
        <f>VLOOKUP("*Бурятия*",[1]итого!$1:$1048576,COLUMN(BX88),0)</f>
        <v>130222</v>
      </c>
      <c r="CX87" s="7">
        <f>VLOOKUP("*Бурятия*",[1]итого!$1:$1048576,COLUMN(BY88),0)</f>
        <v>132376</v>
      </c>
      <c r="CY87" s="7">
        <f>VLOOKUP("*Бурятия*",[1]итого!$1:$1048576,COLUMN(BZ88),0)</f>
        <v>134787</v>
      </c>
      <c r="CZ87" s="7">
        <f>VLOOKUP("*Бурятия*",[1]итого!$1:$1048576,COLUMN(CA88),0)</f>
        <v>137215</v>
      </c>
      <c r="DA87" s="7">
        <f>VLOOKUP("*Бурятия*",[1]итого!$1:$1048576,COLUMN(CB88),0)</f>
        <v>138384</v>
      </c>
      <c r="DB87" s="7">
        <f>VLOOKUP("*Бурятия*",[1]итого!$1:$1048576,COLUMN(CC88),0)</f>
        <v>141936</v>
      </c>
      <c r="DC87" s="7">
        <f>VLOOKUP("*Бурятия*",[1]итого!$1:$1048576,COLUMN(CD88),0)</f>
        <v>144834</v>
      </c>
      <c r="DD87" s="7">
        <f>VLOOKUP("*Бурятия*",[1]итого!$1:$1048576,COLUMN(CE88),0)</f>
        <v>148396</v>
      </c>
      <c r="DE87" s="7">
        <f>VLOOKUP("*Бурятия*",[1]итого!$1:$1048576,COLUMN(CF88),0)</f>
        <v>151591</v>
      </c>
      <c r="DF87" s="7">
        <f>VLOOKUP("*Бурятия*",[1]итого!$1:$1048576,COLUMN(CG88),0)</f>
        <v>156481</v>
      </c>
    </row>
    <row r="88" spans="1:110" x14ac:dyDescent="0.25">
      <c r="A88" s="8" t="s">
        <v>81</v>
      </c>
      <c r="B88" s="7">
        <v>59562.362000000001</v>
      </c>
      <c r="C88" s="7">
        <v>60258.362000000001</v>
      </c>
      <c r="D88" s="7">
        <v>60944.616000000002</v>
      </c>
      <c r="E88" s="7">
        <v>61658.610999999997</v>
      </c>
      <c r="F88" s="7">
        <v>62501.720999999998</v>
      </c>
      <c r="G88" s="7">
        <v>63729.008999999998</v>
      </c>
      <c r="H88" s="7">
        <v>65170.203999999998</v>
      </c>
      <c r="I88" s="7">
        <v>66561.813999999998</v>
      </c>
      <c r="J88" s="7">
        <v>67319.475000000006</v>
      </c>
      <c r="K88" s="7">
        <v>68392.167000000001</v>
      </c>
      <c r="L88" s="7">
        <v>69698.149000000005</v>
      </c>
      <c r="M88" s="7">
        <v>69916.326000000001</v>
      </c>
      <c r="N88" s="7">
        <v>70787.360000000001</v>
      </c>
      <c r="O88" s="7">
        <v>71971.86</v>
      </c>
      <c r="P88" s="7">
        <v>73454.792000000001</v>
      </c>
      <c r="Q88" s="7">
        <v>74851.362999999998</v>
      </c>
      <c r="R88" s="7">
        <v>76432.600000000006</v>
      </c>
      <c r="S88" s="7">
        <v>78442.75</v>
      </c>
      <c r="T88" s="7">
        <v>80616.066999999995</v>
      </c>
      <c r="U88" s="7">
        <v>82140.263000000006</v>
      </c>
      <c r="V88" s="7">
        <v>83022.726999999999</v>
      </c>
      <c r="W88" s="7">
        <v>84693.902000000002</v>
      </c>
      <c r="X88" s="7">
        <v>84901.409</v>
      </c>
      <c r="Y88" s="7">
        <v>89279.798965220005</v>
      </c>
      <c r="Z88" s="7">
        <v>90337.389424109992</v>
      </c>
      <c r="AA88" s="7">
        <f>VLOOKUP("*Якутия*",[1]итого!$1:$1048576,COLUMN(B89),0)</f>
        <v>89280</v>
      </c>
      <c r="AB88" s="7">
        <f>VLOOKUP("*Якутия*",[1]итого!$1:$1048576,COLUMN(C89),0)</f>
        <v>90337</v>
      </c>
      <c r="AC88" s="7">
        <f>VLOOKUP("*Якутия*",[1]итого!$1:$1048576,COLUMN(D89),0)</f>
        <v>91650</v>
      </c>
      <c r="AD88" s="7">
        <f>VLOOKUP("*Якутия*",[1]итого!$1:$1048576,COLUMN(E89),0)</f>
        <v>92691</v>
      </c>
      <c r="AE88" s="7">
        <f>VLOOKUP("*Якутия*",[1]итого!$1:$1048576,COLUMN(F89),0)</f>
        <v>93472</v>
      </c>
      <c r="AF88" s="7">
        <f>VLOOKUP("*Якутия*",[1]итого!$1:$1048576,COLUMN(G89),0)</f>
        <v>94411</v>
      </c>
      <c r="AG88" s="7">
        <f>VLOOKUP("*Якутия*",[1]итого!$1:$1048576,COLUMN(H89),0)</f>
        <v>94979</v>
      </c>
      <c r="AH88" s="7">
        <f>VLOOKUP("*Якутия*",[1]итого!$1:$1048576,COLUMN(I89),0)</f>
        <v>96761</v>
      </c>
      <c r="AI88" s="7">
        <f>VLOOKUP("*Якутия*",[1]итого!$1:$1048576,COLUMN(J89),0)</f>
        <v>98420</v>
      </c>
      <c r="AJ88" s="7">
        <f>VLOOKUP("*Якутия*",[1]итого!$1:$1048576,COLUMN(K89),0)</f>
        <v>99448</v>
      </c>
      <c r="AK88" s="7">
        <f>VLOOKUP("*Якутия*",[1]итого!$1:$1048576,COLUMN(L89),0)</f>
        <v>100391</v>
      </c>
      <c r="AL88" s="7">
        <f>VLOOKUP("*Якутия*",[1]итого!$1:$1048576,COLUMN(M89),0)</f>
        <v>100903</v>
      </c>
      <c r="AM88" s="7">
        <f>VLOOKUP("*Якутия*",[1]итого!$1:$1048576,COLUMN(N89),0)</f>
        <v>101263</v>
      </c>
      <c r="AN88" s="7">
        <f>VLOOKUP("*Якутия*",[1]итого!$1:$1048576,COLUMN(O89),0)</f>
        <v>103467</v>
      </c>
      <c r="AO88" s="7">
        <f>VLOOKUP("*Якутия*",[1]итого!$1:$1048576,COLUMN(P89),0)</f>
        <v>105658</v>
      </c>
      <c r="AP88" s="7">
        <f>VLOOKUP("*Якутия*",[1]итого!$1:$1048576,COLUMN(Q89),0)</f>
        <v>107134</v>
      </c>
      <c r="AQ88" s="7">
        <f>VLOOKUP("*Якутия*",[1]итого!$1:$1048576,COLUMN(R89),0)</f>
        <v>108129</v>
      </c>
      <c r="AR88" s="7">
        <f>VLOOKUP("*Якутия*",[1]итого!$1:$1048576,COLUMN(S89),0)</f>
        <v>109070</v>
      </c>
      <c r="AS88" s="7">
        <f>VLOOKUP("*Якутия*",[1]итого!$1:$1048576,COLUMN(T89),0)</f>
        <v>110729</v>
      </c>
      <c r="AT88" s="7">
        <f>VLOOKUP("*Якутия*",[1]итого!$1:$1048576,COLUMN(U89),0)</f>
        <v>112720</v>
      </c>
      <c r="AU88" s="7">
        <f>VLOOKUP("*Якутия*",[1]итого!$1:$1048576,COLUMN(V89),0)</f>
        <v>115285</v>
      </c>
      <c r="AV88" s="7">
        <f>VLOOKUP("*Якутия*",[1]итого!$1:$1048576,COLUMN(W89),0)</f>
        <v>117614</v>
      </c>
      <c r="AW88" s="7">
        <f>VLOOKUP("*Якутия*",[1]итого!$1:$1048576,COLUMN(X89),0)</f>
        <v>116909</v>
      </c>
      <c r="AX88" s="7">
        <f>VLOOKUP("*Якутия*",[1]итого!$1:$1048576,COLUMN(Y89),0)</f>
        <v>118022</v>
      </c>
      <c r="AY88" s="7">
        <f>VLOOKUP("*Якутия*",[1]итого!$1:$1048576,COLUMN(Z89),0)</f>
        <v>118807</v>
      </c>
      <c r="AZ88" s="7">
        <f>VLOOKUP("*Якутия*",[1]итого!$1:$1048576,COLUMN(AA89),0)</f>
        <v>120568</v>
      </c>
      <c r="BA88" s="7">
        <f>VLOOKUP("*Якутия*",[1]итого!$1:$1048576,COLUMN(AB89),0)</f>
        <v>122592</v>
      </c>
      <c r="BB88" s="7">
        <f>VLOOKUP("*Якутия*",[1]итого!$1:$1048576,COLUMN(AC89),0)</f>
        <v>125118</v>
      </c>
      <c r="BC88" s="7">
        <f>VLOOKUP("*Якутия*",[1]итого!$1:$1048576,COLUMN(AD89),0)</f>
        <v>127219</v>
      </c>
      <c r="BD88" s="7">
        <f>VLOOKUP("*Якутия*",[1]итого!$1:$1048576,COLUMN(AE89),0)</f>
        <v>130596</v>
      </c>
      <c r="BE88" s="7">
        <f>VLOOKUP("*Якутия*",[1]итого!$1:$1048576,COLUMN(AF89),0)</f>
        <v>133973</v>
      </c>
      <c r="BF88" s="7">
        <f>VLOOKUP("*Якутия*",[1]итого!$1:$1048576,COLUMN(AG89),0)</f>
        <v>137333</v>
      </c>
      <c r="BG88" s="7">
        <f>VLOOKUP("*Якутия*",[1]итого!$1:$1048576,COLUMN(AH89),0)</f>
        <v>140135</v>
      </c>
      <c r="BH88" s="7">
        <f>VLOOKUP("*Якутия*",[1]итого!$1:$1048576,COLUMN(AI89),0)</f>
        <v>142742</v>
      </c>
      <c r="BI88" s="7">
        <f>VLOOKUP("*Якутия*",[1]итого!$1:$1048576,COLUMN(AJ89),0)</f>
        <v>141889</v>
      </c>
      <c r="BJ88" s="7">
        <f>VLOOKUP("*Якутия*",[1]итого!$1:$1048576,COLUMN(AK89),0)</f>
        <v>145817</v>
      </c>
      <c r="BK88" s="7">
        <f>VLOOKUP("*Якутия*",[1]итого!$1:$1048576,COLUMN(AL89),0)</f>
        <v>147834</v>
      </c>
      <c r="BL88" s="7">
        <f>VLOOKUP("*Якутия*",[1]итого!$1:$1048576,COLUMN(AM89),0)</f>
        <v>151451</v>
      </c>
      <c r="BM88" s="7">
        <f>VLOOKUP("*Якутия*",[1]итого!$1:$1048576,COLUMN(AN89),0)</f>
        <v>156235</v>
      </c>
      <c r="BN88" s="7">
        <f>VLOOKUP("*Якутия*",[1]итого!$1:$1048576,COLUMN(AO89),0)</f>
        <v>158513</v>
      </c>
      <c r="BO88" s="7">
        <f>VLOOKUP("*Якутия*",[1]итого!$1:$1048576,COLUMN(AP89),0)</f>
        <v>159146</v>
      </c>
      <c r="BP88" s="7">
        <f>VLOOKUP("*Якутия*",[1]итого!$1:$1048576,COLUMN(AQ89),0)</f>
        <v>160579</v>
      </c>
      <c r="BQ88" s="7">
        <f>VLOOKUP("*Якутия*",[1]итого!$1:$1048576,COLUMN(AR89),0)</f>
        <v>163868</v>
      </c>
      <c r="BR88" s="7">
        <f>VLOOKUP("*Якутия*",[1]итого!$1:$1048576,COLUMN(AS89),0)</f>
        <v>167515</v>
      </c>
      <c r="BS88" s="7">
        <f>VLOOKUP("*Якутия*",[1]итого!$1:$1048576,COLUMN(AT89),0)</f>
        <v>172078</v>
      </c>
      <c r="BT88" s="7">
        <f>VLOOKUP("*Якутия*",[1]итого!$1:$1048576,COLUMN(AU89),0)</f>
        <v>175307</v>
      </c>
      <c r="BU88" s="7">
        <f>VLOOKUP("*Якутия*",[1]итого!$1:$1048576,COLUMN(AV89),0)</f>
        <v>177893</v>
      </c>
      <c r="BV88" s="7">
        <f>VLOOKUP("*Якутия*",[1]итого!$1:$1048576,COLUMN(AW89),0)</f>
        <v>181538</v>
      </c>
      <c r="BW88" s="7">
        <f>VLOOKUP("*Якутия*",[1]итого!$1:$1048576,COLUMN(AX89),0)</f>
        <v>183311</v>
      </c>
      <c r="BX88" s="7">
        <f>VLOOKUP("*Якутия*",[1]итого!$1:$1048576,COLUMN(AY89),0)</f>
        <v>186102</v>
      </c>
      <c r="BY88" s="7">
        <f>VLOOKUP("*Якутия*",[1]итого!$1:$1048576,COLUMN(AZ89),0)</f>
        <v>190160</v>
      </c>
      <c r="BZ88" s="7">
        <f>VLOOKUP("*Якутия*",[1]итого!$1:$1048576,COLUMN(BA89),0)</f>
        <v>193730</v>
      </c>
      <c r="CA88" s="7">
        <f>VLOOKUP("*Якутия*",[1]итого!$1:$1048576,COLUMN(BB89),0)</f>
        <v>199144</v>
      </c>
      <c r="CB88" s="7">
        <f>VLOOKUP("*Якутия*",[1]итого!$1:$1048576,COLUMN(BC89),0)</f>
        <v>204325</v>
      </c>
      <c r="CC88" s="7">
        <f>VLOOKUP("*Якутия*",[1]итого!$1:$1048576,COLUMN(BD89),0)</f>
        <v>208891</v>
      </c>
      <c r="CD88" s="7">
        <f>VLOOKUP("*Якутия*",[1]итого!$1:$1048576,COLUMN(BE89),0)</f>
        <v>217055</v>
      </c>
      <c r="CE88" s="7">
        <f>VLOOKUP("*Якутия*",[1]итого!$1:$1048576,COLUMN(BF89),0)</f>
        <v>225896</v>
      </c>
      <c r="CF88" s="7">
        <f>VLOOKUP("*Якутия*",[1]итого!$1:$1048576,COLUMN(BG89),0)</f>
        <v>233480</v>
      </c>
      <c r="CG88" s="7">
        <f>VLOOKUP("*Якутия*",[1]итого!$1:$1048576,COLUMN(BH89),0)</f>
        <v>238953</v>
      </c>
      <c r="CH88" s="7">
        <f>VLOOKUP("*Якутия*",[1]итого!$1:$1048576,COLUMN(BI89),0)</f>
        <v>244850</v>
      </c>
      <c r="CI88" s="7">
        <f>VLOOKUP("*Якутия*",[1]итого!$1:$1048576,COLUMN(BJ89),0)</f>
        <v>246295</v>
      </c>
      <c r="CJ88" s="7">
        <f>VLOOKUP("*Якутия*",[1]итого!$1:$1048576,COLUMN(BK89),0)</f>
        <v>247547</v>
      </c>
      <c r="CK88" s="7">
        <f>VLOOKUP("*Якутия*",[1]итого!$1:$1048576,COLUMN(BL89),0)</f>
        <v>249682</v>
      </c>
      <c r="CL88" s="7">
        <f>VLOOKUP("*Якутия*",[1]итого!$1:$1048576,COLUMN(BM89),0)</f>
        <v>253187</v>
      </c>
      <c r="CM88" s="7">
        <f>VLOOKUP("*Якутия*",[1]итого!$1:$1048576,COLUMN(BN89),0)</f>
        <v>256552</v>
      </c>
      <c r="CN88" s="7">
        <f>VLOOKUP("*Якутия*",[1]итого!$1:$1048576,COLUMN(BO89),0)</f>
        <v>262811</v>
      </c>
      <c r="CO88" s="7">
        <f>VLOOKUP("*Якутия*",[1]итого!$1:$1048576,COLUMN(BP89),0)</f>
        <v>265297</v>
      </c>
      <c r="CP88" s="7">
        <f>VLOOKUP("*Якутия*",[1]итого!$1:$1048576,COLUMN(BQ89),0)</f>
        <v>268759</v>
      </c>
      <c r="CQ88" s="7">
        <f>VLOOKUP("*Якутия*",[1]итого!$1:$1048576,COLUMN(BR89),0)</f>
        <v>269885</v>
      </c>
      <c r="CR88" s="7">
        <f>VLOOKUP("*Якутия*",[1]итого!$1:$1048576,COLUMN(BS89),0)</f>
        <v>270224</v>
      </c>
      <c r="CS88" s="7">
        <f>VLOOKUP("*Якутия*",[1]итого!$1:$1048576,COLUMN(BT89),0)</f>
        <v>271533</v>
      </c>
      <c r="CT88" s="7">
        <f>VLOOKUP("*Якутия*",[1]итого!$1:$1048576,COLUMN(BU89),0)</f>
        <v>272044</v>
      </c>
      <c r="CU88" s="7">
        <f>VLOOKUP("*Якутия*",[1]итого!$1:$1048576,COLUMN(BV89),0)</f>
        <v>266210</v>
      </c>
      <c r="CV88" s="7">
        <f>VLOOKUP("*Якутия*",[1]итого!$1:$1048576,COLUMN(BW89),0)</f>
        <v>266107</v>
      </c>
      <c r="CW88" s="7">
        <f>VLOOKUP("*Якутия*",[1]итого!$1:$1048576,COLUMN(BX89),0)</f>
        <v>266222</v>
      </c>
      <c r="CX88" s="7">
        <f>VLOOKUP("*Якутия*",[1]итого!$1:$1048576,COLUMN(BY89),0)</f>
        <v>267454</v>
      </c>
      <c r="CY88" s="7">
        <f>VLOOKUP("*Якутия*",[1]итого!$1:$1048576,COLUMN(BZ89),0)</f>
        <v>269242</v>
      </c>
      <c r="CZ88" s="7">
        <f>VLOOKUP("*Якутия*",[1]итого!$1:$1048576,COLUMN(CA89),0)</f>
        <v>271153</v>
      </c>
      <c r="DA88" s="7">
        <f>VLOOKUP("*Якутия*",[1]итого!$1:$1048576,COLUMN(CB89),0)</f>
        <v>270793</v>
      </c>
      <c r="DB88" s="7">
        <f>VLOOKUP("*Якутия*",[1]итого!$1:$1048576,COLUMN(CC89),0)</f>
        <v>275420</v>
      </c>
      <c r="DC88" s="7">
        <f>VLOOKUP("*Якутия*",[1]итого!$1:$1048576,COLUMN(CD89),0)</f>
        <v>277996</v>
      </c>
      <c r="DD88" s="7">
        <f>VLOOKUP("*Якутия*",[1]итого!$1:$1048576,COLUMN(CE89),0)</f>
        <v>281291</v>
      </c>
      <c r="DE88" s="7">
        <f>VLOOKUP("*Якутия*",[1]итого!$1:$1048576,COLUMN(CF89),0)</f>
        <v>283278</v>
      </c>
      <c r="DF88" s="7">
        <f>VLOOKUP("*Якутия*",[1]итого!$1:$1048576,COLUMN(CG89),0)</f>
        <v>286498</v>
      </c>
    </row>
    <row r="89" spans="1:110" x14ac:dyDescent="0.25">
      <c r="A89" s="8" t="s">
        <v>82</v>
      </c>
      <c r="B89" s="7">
        <v>30435.341</v>
      </c>
      <c r="C89" s="7">
        <v>30545.789000000001</v>
      </c>
      <c r="D89" s="7">
        <v>30747.771000000001</v>
      </c>
      <c r="E89" s="7">
        <v>29645.569</v>
      </c>
      <c r="F89" s="7">
        <v>29992.291000000001</v>
      </c>
      <c r="G89" s="7">
        <v>30285.703000000001</v>
      </c>
      <c r="H89" s="7">
        <v>30758.620999999999</v>
      </c>
      <c r="I89" s="7">
        <v>31276.837</v>
      </c>
      <c r="J89" s="7">
        <v>31557.075000000001</v>
      </c>
      <c r="K89" s="7">
        <v>32110.347000000002</v>
      </c>
      <c r="L89" s="7">
        <v>32760.748</v>
      </c>
      <c r="M89" s="7">
        <v>32877.561999999998</v>
      </c>
      <c r="N89" s="7">
        <v>33305.353000000003</v>
      </c>
      <c r="O89" s="7">
        <v>34105.124000000003</v>
      </c>
      <c r="P89" s="7">
        <v>34759.595000000001</v>
      </c>
      <c r="Q89" s="7">
        <v>35273.523999999998</v>
      </c>
      <c r="R89" s="7">
        <v>35983.125</v>
      </c>
      <c r="S89" s="7">
        <v>36647.834000000003</v>
      </c>
      <c r="T89" s="7">
        <v>37254.78</v>
      </c>
      <c r="U89" s="7">
        <v>37891.603000000003</v>
      </c>
      <c r="V89" s="7">
        <v>38575.743000000002</v>
      </c>
      <c r="W89" s="7">
        <v>39199.271000000001</v>
      </c>
      <c r="X89" s="7">
        <v>39048.716999999997</v>
      </c>
      <c r="Y89" s="7">
        <v>39666.011581160004</v>
      </c>
      <c r="Z89" s="7">
        <v>40174.743771289999</v>
      </c>
      <c r="AA89" s="7">
        <f>VLOOKUP("*Забайкальский*",[1]итого!$1:$1048576,COLUMN(B90),0)</f>
        <v>39666</v>
      </c>
      <c r="AB89" s="7">
        <f>VLOOKUP("*Забайкальский*",[1]итого!$1:$1048576,COLUMN(C90),0)</f>
        <v>40175</v>
      </c>
      <c r="AC89" s="7">
        <f>VLOOKUP("*Забайкальский*",[1]итого!$1:$1048576,COLUMN(D90),0)</f>
        <v>40631</v>
      </c>
      <c r="AD89" s="7">
        <f>VLOOKUP("*Забайкальский*",[1]итого!$1:$1048576,COLUMN(E90),0)</f>
        <v>41189</v>
      </c>
      <c r="AE89" s="7">
        <f>VLOOKUP("*Забайкальский*",[1]итого!$1:$1048576,COLUMN(F90),0)</f>
        <v>41518</v>
      </c>
      <c r="AF89" s="7">
        <f>VLOOKUP("*Забайкальский*",[1]итого!$1:$1048576,COLUMN(G90),0)</f>
        <v>41888</v>
      </c>
      <c r="AG89" s="7">
        <f>VLOOKUP("*Забайкальский*",[1]итого!$1:$1048576,COLUMN(H90),0)</f>
        <v>42237</v>
      </c>
      <c r="AH89" s="7">
        <f>VLOOKUP("*Забайкальский*",[1]итого!$1:$1048576,COLUMN(I90),0)</f>
        <v>42832</v>
      </c>
      <c r="AI89" s="7">
        <f>VLOOKUP("*Забайкальский*",[1]итого!$1:$1048576,COLUMN(J90),0)</f>
        <v>43473</v>
      </c>
      <c r="AJ89" s="7">
        <f>VLOOKUP("*Забайкальский*",[1]итого!$1:$1048576,COLUMN(K90),0)</f>
        <v>43536</v>
      </c>
      <c r="AK89" s="7">
        <f>VLOOKUP("*Забайкальский*",[1]итого!$1:$1048576,COLUMN(L90),0)</f>
        <v>44003</v>
      </c>
      <c r="AL89" s="7">
        <f>VLOOKUP("*Забайкальский*",[1]итого!$1:$1048576,COLUMN(M90),0)</f>
        <v>44025</v>
      </c>
      <c r="AM89" s="7">
        <f>VLOOKUP("*Забайкальский*",[1]итого!$1:$1048576,COLUMN(N90),0)</f>
        <v>44137</v>
      </c>
      <c r="AN89" s="7">
        <f>VLOOKUP("*Забайкальский*",[1]итого!$1:$1048576,COLUMN(O90),0)</f>
        <v>44636</v>
      </c>
      <c r="AO89" s="7">
        <f>VLOOKUP("*Забайкальский*",[1]итого!$1:$1048576,COLUMN(P90),0)</f>
        <v>45134</v>
      </c>
      <c r="AP89" s="7">
        <f>VLOOKUP("*Забайкальский*",[1]итого!$1:$1048576,COLUMN(Q90),0)</f>
        <v>45793</v>
      </c>
      <c r="AQ89" s="7">
        <f>VLOOKUP("*Забайкальский*",[1]итого!$1:$1048576,COLUMN(R90),0)</f>
        <v>46168</v>
      </c>
      <c r="AR89" s="7">
        <f>VLOOKUP("*Забайкальский*",[1]итого!$1:$1048576,COLUMN(S90),0)</f>
        <v>46776</v>
      </c>
      <c r="AS89" s="7">
        <f>VLOOKUP("*Забайкальский*",[1]итого!$1:$1048576,COLUMN(T90),0)</f>
        <v>47518</v>
      </c>
      <c r="AT89" s="7">
        <f>VLOOKUP("*Забайкальский*",[1]итого!$1:$1048576,COLUMN(U90),0)</f>
        <v>48380</v>
      </c>
      <c r="AU89" s="7">
        <f>VLOOKUP("*Забайкальский*",[1]итого!$1:$1048576,COLUMN(V90),0)</f>
        <v>49765</v>
      </c>
      <c r="AV89" s="7">
        <f>VLOOKUP("*Забайкальский*",[1]итого!$1:$1048576,COLUMN(W90),0)</f>
        <v>51110</v>
      </c>
      <c r="AW89" s="7">
        <f>VLOOKUP("*Забайкальский*",[1]итого!$1:$1048576,COLUMN(X90),0)</f>
        <v>51271</v>
      </c>
      <c r="AX89" s="7">
        <f>VLOOKUP("*Забайкальский*",[1]итого!$1:$1048576,COLUMN(Y90),0)</f>
        <v>51764</v>
      </c>
      <c r="AY89" s="7">
        <f>VLOOKUP("*Забайкальский*",[1]итого!$1:$1048576,COLUMN(Z90),0)</f>
        <v>52076</v>
      </c>
      <c r="AZ89" s="7">
        <f>VLOOKUP("*Забайкальский*",[1]итого!$1:$1048576,COLUMN(AA90),0)</f>
        <v>52807</v>
      </c>
      <c r="BA89" s="7">
        <f>VLOOKUP("*Забайкальский*",[1]итого!$1:$1048576,COLUMN(AB90),0)</f>
        <v>54189</v>
      </c>
      <c r="BB89" s="7">
        <f>VLOOKUP("*Забайкальский*",[1]итого!$1:$1048576,COLUMN(AC90),0)</f>
        <v>55843</v>
      </c>
      <c r="BC89" s="7">
        <f>VLOOKUP("*Забайкальский*",[1]итого!$1:$1048576,COLUMN(AD90),0)</f>
        <v>57159</v>
      </c>
      <c r="BD89" s="7">
        <f>VLOOKUP("*Забайкальский*",[1]итого!$1:$1048576,COLUMN(AE90),0)</f>
        <v>58756</v>
      </c>
      <c r="BE89" s="7">
        <f>VLOOKUP("*Забайкальский*",[1]итого!$1:$1048576,COLUMN(AF90),0)</f>
        <v>60027</v>
      </c>
      <c r="BF89" s="7">
        <f>VLOOKUP("*Забайкальский*",[1]итого!$1:$1048576,COLUMN(AG90),0)</f>
        <v>61395</v>
      </c>
      <c r="BG89" s="7">
        <f>VLOOKUP("*Забайкальский*",[1]итого!$1:$1048576,COLUMN(AH90),0)</f>
        <v>63013</v>
      </c>
      <c r="BH89" s="7">
        <f>VLOOKUP("*Забайкальский*",[1]итого!$1:$1048576,COLUMN(AI90),0)</f>
        <v>64658</v>
      </c>
      <c r="BI89" s="7">
        <f>VLOOKUP("*Забайкальский*",[1]итого!$1:$1048576,COLUMN(AJ90),0)</f>
        <v>64912</v>
      </c>
      <c r="BJ89" s="7">
        <f>VLOOKUP("*Забайкальский*",[1]итого!$1:$1048576,COLUMN(AK90),0)</f>
        <v>67192</v>
      </c>
      <c r="BK89" s="7">
        <f>VLOOKUP("*Забайкальский*",[1]итого!$1:$1048576,COLUMN(AL90),0)</f>
        <v>67972</v>
      </c>
      <c r="BL89" s="7">
        <f>VLOOKUP("*Забайкальский*",[1]итого!$1:$1048576,COLUMN(AM90),0)</f>
        <v>69577</v>
      </c>
      <c r="BM89" s="7">
        <f>VLOOKUP("*Забайкальский*",[1]итого!$1:$1048576,COLUMN(AN90),0)</f>
        <v>71959</v>
      </c>
      <c r="BN89" s="7">
        <f>VLOOKUP("*Забайкальский*",[1]итого!$1:$1048576,COLUMN(AO90),0)</f>
        <v>72181</v>
      </c>
      <c r="BO89" s="7">
        <f>VLOOKUP("*Забайкальский*",[1]итого!$1:$1048576,COLUMN(AP90),0)</f>
        <v>72111</v>
      </c>
      <c r="BP89" s="7">
        <f>VLOOKUP("*Забайкальский*",[1]итого!$1:$1048576,COLUMN(AQ90),0)</f>
        <v>72567</v>
      </c>
      <c r="BQ89" s="7">
        <f>VLOOKUP("*Забайкальский*",[1]итого!$1:$1048576,COLUMN(AR90),0)</f>
        <v>73347</v>
      </c>
      <c r="BR89" s="7">
        <f>VLOOKUP("*Забайкальский*",[1]итого!$1:$1048576,COLUMN(AS90),0)</f>
        <v>74039</v>
      </c>
      <c r="BS89" s="7">
        <f>VLOOKUP("*Забайкальский*",[1]итого!$1:$1048576,COLUMN(AT90),0)</f>
        <v>75952</v>
      </c>
      <c r="BT89" s="7">
        <f>VLOOKUP("*Забайкальский*",[1]итого!$1:$1048576,COLUMN(AU90),0)</f>
        <v>77596</v>
      </c>
      <c r="BU89" s="7">
        <f>VLOOKUP("*Забайкальский*",[1]итого!$1:$1048576,COLUMN(AV90),0)</f>
        <v>79107</v>
      </c>
      <c r="BV89" s="7">
        <f>VLOOKUP("*Забайкальский*",[1]итого!$1:$1048576,COLUMN(AW90),0)</f>
        <v>81384</v>
      </c>
      <c r="BW89" s="7">
        <f>VLOOKUP("*Забайкальский*",[1]итого!$1:$1048576,COLUMN(AX90),0)</f>
        <v>81940</v>
      </c>
      <c r="BX89" s="7">
        <f>VLOOKUP("*Забайкальский*",[1]итого!$1:$1048576,COLUMN(AY90),0)</f>
        <v>83450</v>
      </c>
      <c r="BY89" s="7">
        <f>VLOOKUP("*Забайкальский*",[1]итого!$1:$1048576,COLUMN(AZ90),0)</f>
        <v>85622</v>
      </c>
      <c r="BZ89" s="7">
        <f>VLOOKUP("*Забайкальский*",[1]итого!$1:$1048576,COLUMN(BA90),0)</f>
        <v>87971</v>
      </c>
      <c r="CA89" s="7">
        <f>VLOOKUP("*Забайкальский*",[1]итого!$1:$1048576,COLUMN(BB90),0)</f>
        <v>90342</v>
      </c>
      <c r="CB89" s="7">
        <f>VLOOKUP("*Забайкальский*",[1]итого!$1:$1048576,COLUMN(BC90),0)</f>
        <v>93286</v>
      </c>
      <c r="CC89" s="7">
        <f>VLOOKUP("*Забайкальский*",[1]итого!$1:$1048576,COLUMN(BD90),0)</f>
        <v>95162</v>
      </c>
      <c r="CD89" s="7">
        <f>VLOOKUP("*Забайкальский*",[1]итого!$1:$1048576,COLUMN(BE90),0)</f>
        <v>99061</v>
      </c>
      <c r="CE89" s="7">
        <f>VLOOKUP("*Забайкальский*",[1]итого!$1:$1048576,COLUMN(BF90),0)</f>
        <v>103645</v>
      </c>
      <c r="CF89" s="7">
        <f>VLOOKUP("*Забайкальский*",[1]итого!$1:$1048576,COLUMN(BG90),0)</f>
        <v>107118</v>
      </c>
      <c r="CG89" s="7">
        <f>VLOOKUP("*Забайкальский*",[1]итого!$1:$1048576,COLUMN(BH90),0)</f>
        <v>110047</v>
      </c>
      <c r="CH89" s="7">
        <f>VLOOKUP("*Забайкальский*",[1]итого!$1:$1048576,COLUMN(BI90),0)</f>
        <v>111838</v>
      </c>
      <c r="CI89" s="7">
        <f>VLOOKUP("*Забайкальский*",[1]итого!$1:$1048576,COLUMN(BJ90),0)</f>
        <v>112752</v>
      </c>
      <c r="CJ89" s="7">
        <f>VLOOKUP("*Забайкальский*",[1]итого!$1:$1048576,COLUMN(BK90),0)</f>
        <v>113522</v>
      </c>
      <c r="CK89" s="7">
        <f>VLOOKUP("*Забайкальский*",[1]итого!$1:$1048576,COLUMN(BL90),0)</f>
        <v>115176</v>
      </c>
      <c r="CL89" s="7">
        <f>VLOOKUP("*Забайкальский*",[1]итого!$1:$1048576,COLUMN(BM90),0)</f>
        <v>117161</v>
      </c>
      <c r="CM89" s="7">
        <f>VLOOKUP("*Забайкальский*",[1]итого!$1:$1048576,COLUMN(BN90),0)</f>
        <v>119194</v>
      </c>
      <c r="CN89" s="7">
        <f>VLOOKUP("*Забайкальский*",[1]итого!$1:$1048576,COLUMN(BO90),0)</f>
        <v>122519</v>
      </c>
      <c r="CO89" s="7">
        <f>VLOOKUP("*Забайкальский*",[1]итого!$1:$1048576,COLUMN(BP90),0)</f>
        <v>123281</v>
      </c>
      <c r="CP89" s="7">
        <f>VLOOKUP("*Забайкальский*",[1]итого!$1:$1048576,COLUMN(BQ90),0)</f>
        <v>124711</v>
      </c>
      <c r="CQ89" s="7">
        <f>VLOOKUP("*Забайкальский*",[1]итого!$1:$1048576,COLUMN(BR90),0)</f>
        <v>125680</v>
      </c>
      <c r="CR89" s="7">
        <f>VLOOKUP("*Забайкальский*",[1]итого!$1:$1048576,COLUMN(BS90),0)</f>
        <v>126289</v>
      </c>
      <c r="CS89" s="7">
        <f>VLOOKUP("*Забайкальский*",[1]итого!$1:$1048576,COLUMN(BT90),0)</f>
        <v>124863</v>
      </c>
      <c r="CT89" s="7">
        <f>VLOOKUP("*Забайкальский*",[1]итого!$1:$1048576,COLUMN(BU90),0)</f>
        <v>126244</v>
      </c>
      <c r="CU89" s="7">
        <f>VLOOKUP("*Забайкальский*",[1]итого!$1:$1048576,COLUMN(BV90),0)</f>
        <v>123887</v>
      </c>
      <c r="CV89" s="7">
        <f>VLOOKUP("*Забайкальский*",[1]итого!$1:$1048576,COLUMN(BW90),0)</f>
        <v>124592</v>
      </c>
      <c r="CW89" s="7">
        <f>VLOOKUP("*Забайкальский*",[1]итого!$1:$1048576,COLUMN(BX90),0)</f>
        <v>125391</v>
      </c>
      <c r="CX89" s="7">
        <f>VLOOKUP("*Забайкальский*",[1]итого!$1:$1048576,COLUMN(BY90),0)</f>
        <v>126837</v>
      </c>
      <c r="CY89" s="7">
        <f>VLOOKUP("*Забайкальский*",[1]итого!$1:$1048576,COLUMN(BZ90),0)</f>
        <v>128352</v>
      </c>
      <c r="CZ89" s="7">
        <f>VLOOKUP("*Забайкальский*",[1]итого!$1:$1048576,COLUMN(CA90),0)</f>
        <v>129322</v>
      </c>
      <c r="DA89" s="7">
        <f>VLOOKUP("*Забайкальский*",[1]итого!$1:$1048576,COLUMN(CB90),0)</f>
        <v>128711</v>
      </c>
      <c r="DB89" s="7">
        <f>VLOOKUP("*Забайкальский*",[1]итого!$1:$1048576,COLUMN(CC90),0)</f>
        <v>131285</v>
      </c>
      <c r="DC89" s="7">
        <f>VLOOKUP("*Забайкальский*",[1]итого!$1:$1048576,COLUMN(CD90),0)</f>
        <v>133295</v>
      </c>
      <c r="DD89" s="7">
        <f>VLOOKUP("*Забайкальский*",[1]итого!$1:$1048576,COLUMN(CE90),0)</f>
        <v>136135</v>
      </c>
      <c r="DE89" s="7">
        <f>VLOOKUP("*Забайкальский*",[1]итого!$1:$1048576,COLUMN(CF90),0)</f>
        <v>138401</v>
      </c>
      <c r="DF89" s="7">
        <f>VLOOKUP("*Забайкальский*",[1]итого!$1:$1048576,COLUMN(CG90),0)</f>
        <v>141094</v>
      </c>
    </row>
    <row r="90" spans="1:110" x14ac:dyDescent="0.25">
      <c r="A90" s="8" t="s">
        <v>83</v>
      </c>
      <c r="B90" s="7">
        <v>11722.41</v>
      </c>
      <c r="C90" s="7">
        <v>11799.996999999999</v>
      </c>
      <c r="D90" s="7">
        <v>11925.207</v>
      </c>
      <c r="E90" s="7">
        <v>11948.784</v>
      </c>
      <c r="F90" s="7">
        <v>12085.151</v>
      </c>
      <c r="G90" s="7">
        <v>12270.453</v>
      </c>
      <c r="H90" s="7">
        <v>12417.808000000001</v>
      </c>
      <c r="I90" s="7">
        <v>12606.377</v>
      </c>
      <c r="J90" s="7">
        <v>12606.602000000001</v>
      </c>
      <c r="K90" s="7">
        <v>12910.578</v>
      </c>
      <c r="L90" s="7">
        <v>13226.901</v>
      </c>
      <c r="M90" s="7">
        <v>13244.366</v>
      </c>
      <c r="N90" s="7">
        <v>13374.397000000001</v>
      </c>
      <c r="O90" s="7">
        <v>13642.031000000001</v>
      </c>
      <c r="P90" s="7">
        <v>13949.630999999999</v>
      </c>
      <c r="Q90" s="7">
        <v>14192.585999999999</v>
      </c>
      <c r="R90" s="7">
        <v>14598.21</v>
      </c>
      <c r="S90" s="7">
        <v>14918.287</v>
      </c>
      <c r="T90" s="7">
        <v>15332.592000000001</v>
      </c>
      <c r="U90" s="7">
        <v>15703.125</v>
      </c>
      <c r="V90" s="7">
        <v>15982.311</v>
      </c>
      <c r="W90" s="7">
        <v>16416.485000000001</v>
      </c>
      <c r="X90" s="7">
        <v>16341.601000000001</v>
      </c>
      <c r="Y90" s="7">
        <v>16764.638404310001</v>
      </c>
      <c r="Z90" s="7">
        <v>17036.612371759998</v>
      </c>
      <c r="AA90" s="7">
        <f>VLOOKUP("*Камчатский*",[1]итого!$1:$1048576,COLUMN(B91),0)</f>
        <v>16765</v>
      </c>
      <c r="AB90" s="7">
        <f>VLOOKUP("*Камчатский*",[1]итого!$1:$1048576,COLUMN(C91),0)</f>
        <v>17037</v>
      </c>
      <c r="AC90" s="7">
        <f>VLOOKUP("*Камчатский*",[1]итого!$1:$1048576,COLUMN(D91),0)</f>
        <v>17308</v>
      </c>
      <c r="AD90" s="7">
        <f>VLOOKUP("*Камчатский*",[1]итого!$1:$1048576,COLUMN(E91),0)</f>
        <v>17680</v>
      </c>
      <c r="AE90" s="7">
        <f>VLOOKUP("*Камчатский*",[1]итого!$1:$1048576,COLUMN(F91),0)</f>
        <v>17874</v>
      </c>
      <c r="AF90" s="7">
        <f>VLOOKUP("*Камчатский*",[1]итого!$1:$1048576,COLUMN(G91),0)</f>
        <v>18174</v>
      </c>
      <c r="AG90" s="7">
        <f>VLOOKUP("*Камчатский*",[1]итого!$1:$1048576,COLUMN(H91),0)</f>
        <v>18398</v>
      </c>
      <c r="AH90" s="7">
        <f>VLOOKUP("*Камчатский*",[1]итого!$1:$1048576,COLUMN(I91),0)</f>
        <v>18677</v>
      </c>
      <c r="AI90" s="7">
        <f>VLOOKUP("*Камчатский*",[1]итого!$1:$1048576,COLUMN(J91),0)</f>
        <v>18904</v>
      </c>
      <c r="AJ90" s="7">
        <f>VLOOKUP("*Камчатский*",[1]итого!$1:$1048576,COLUMN(K91),0)</f>
        <v>19012</v>
      </c>
      <c r="AK90" s="7">
        <f>VLOOKUP("*Камчатский*",[1]итого!$1:$1048576,COLUMN(L91),0)</f>
        <v>19364</v>
      </c>
      <c r="AL90" s="7">
        <f>VLOOKUP("*Камчатский*",[1]итого!$1:$1048576,COLUMN(M91),0)</f>
        <v>19635</v>
      </c>
      <c r="AM90" s="7">
        <f>VLOOKUP("*Камчатский*",[1]итого!$1:$1048576,COLUMN(N91),0)</f>
        <v>19731</v>
      </c>
      <c r="AN90" s="7">
        <f>VLOOKUP("*Камчатский*",[1]итого!$1:$1048576,COLUMN(O91),0)</f>
        <v>20013</v>
      </c>
      <c r="AO90" s="7">
        <f>VLOOKUP("*Камчатский*",[1]итого!$1:$1048576,COLUMN(P91),0)</f>
        <v>20389</v>
      </c>
      <c r="AP90" s="7">
        <f>VLOOKUP("*Камчатский*",[1]итого!$1:$1048576,COLUMN(Q91),0)</f>
        <v>20618</v>
      </c>
      <c r="AQ90" s="7">
        <f>VLOOKUP("*Камчатский*",[1]итого!$1:$1048576,COLUMN(R91),0)</f>
        <v>20794</v>
      </c>
      <c r="AR90" s="7">
        <f>VLOOKUP("*Камчатский*",[1]итого!$1:$1048576,COLUMN(S91),0)</f>
        <v>21114</v>
      </c>
      <c r="AS90" s="7">
        <f>VLOOKUP("*Камчатский*",[1]итого!$1:$1048576,COLUMN(T91),0)</f>
        <v>21653</v>
      </c>
      <c r="AT90" s="7">
        <f>VLOOKUP("*Камчатский*",[1]итого!$1:$1048576,COLUMN(U91),0)</f>
        <v>22166</v>
      </c>
      <c r="AU90" s="7">
        <f>VLOOKUP("*Камчатский*",[1]итого!$1:$1048576,COLUMN(V91),0)</f>
        <v>22864</v>
      </c>
      <c r="AV90" s="7">
        <f>VLOOKUP("*Камчатский*",[1]итого!$1:$1048576,COLUMN(W91),0)</f>
        <v>23473</v>
      </c>
      <c r="AW90" s="7">
        <f>VLOOKUP("*Камчатский*",[1]итого!$1:$1048576,COLUMN(X91),0)</f>
        <v>23502</v>
      </c>
      <c r="AX90" s="7">
        <f>VLOOKUP("*Камчатский*",[1]итого!$1:$1048576,COLUMN(Y91),0)</f>
        <v>23879</v>
      </c>
      <c r="AY90" s="7">
        <f>VLOOKUP("*Камчатский*",[1]итого!$1:$1048576,COLUMN(Z91),0)</f>
        <v>24160</v>
      </c>
      <c r="AZ90" s="7">
        <f>VLOOKUP("*Камчатский*",[1]итого!$1:$1048576,COLUMN(AA91),0)</f>
        <v>24697</v>
      </c>
      <c r="BA90" s="7">
        <f>VLOOKUP("*Камчатский*",[1]итого!$1:$1048576,COLUMN(AB91),0)</f>
        <v>25389</v>
      </c>
      <c r="BB90" s="7">
        <f>VLOOKUP("*Камчатский*",[1]итого!$1:$1048576,COLUMN(AC91),0)</f>
        <v>26240</v>
      </c>
      <c r="BC90" s="7">
        <f>VLOOKUP("*Камчатский*",[1]итого!$1:$1048576,COLUMN(AD91),0)</f>
        <v>26894</v>
      </c>
      <c r="BD90" s="7">
        <f>VLOOKUP("*Камчатский*",[1]итого!$1:$1048576,COLUMN(AE91),0)</f>
        <v>27629</v>
      </c>
      <c r="BE90" s="7">
        <f>VLOOKUP("*Камчатский*",[1]итого!$1:$1048576,COLUMN(AF91),0)</f>
        <v>28246</v>
      </c>
      <c r="BF90" s="7">
        <f>VLOOKUP("*Камчатский*",[1]итого!$1:$1048576,COLUMN(AG91),0)</f>
        <v>28938</v>
      </c>
      <c r="BG90" s="7">
        <f>VLOOKUP("*Камчатский*",[1]итого!$1:$1048576,COLUMN(AH91),0)</f>
        <v>29711</v>
      </c>
      <c r="BH90" s="7">
        <f>VLOOKUP("*Камчатский*",[1]итого!$1:$1048576,COLUMN(AI91),0)</f>
        <v>30404</v>
      </c>
      <c r="BI90" s="7">
        <f>VLOOKUP("*Камчатский*",[1]итого!$1:$1048576,COLUMN(AJ91),0)</f>
        <v>30741</v>
      </c>
      <c r="BJ90" s="7">
        <f>VLOOKUP("*Камчатский*",[1]итого!$1:$1048576,COLUMN(AK91),0)</f>
        <v>31983</v>
      </c>
      <c r="BK90" s="7">
        <f>VLOOKUP("*Камчатский*",[1]итого!$1:$1048576,COLUMN(AL91),0)</f>
        <v>32404</v>
      </c>
      <c r="BL90" s="7">
        <f>VLOOKUP("*Камчатский*",[1]итого!$1:$1048576,COLUMN(AM91),0)</f>
        <v>33405</v>
      </c>
      <c r="BM90" s="7">
        <f>VLOOKUP("*Камчатский*",[1]итого!$1:$1048576,COLUMN(AN91),0)</f>
        <v>34369</v>
      </c>
      <c r="BN90" s="7">
        <f>VLOOKUP("*Камчатский*",[1]итого!$1:$1048576,COLUMN(AO91),0)</f>
        <v>34418</v>
      </c>
      <c r="BO90" s="7">
        <f>VLOOKUP("*Камчатский*",[1]итого!$1:$1048576,COLUMN(AP91),0)</f>
        <v>34400</v>
      </c>
      <c r="BP90" s="7">
        <f>VLOOKUP("*Камчатский*",[1]итого!$1:$1048576,COLUMN(AQ91),0)</f>
        <v>34721</v>
      </c>
      <c r="BQ90" s="7">
        <f>VLOOKUP("*Камчатский*",[1]итого!$1:$1048576,COLUMN(AR91),0)</f>
        <v>35245</v>
      </c>
      <c r="BR90" s="7">
        <f>VLOOKUP("*Камчатский*",[1]итого!$1:$1048576,COLUMN(AS91),0)</f>
        <v>35092</v>
      </c>
      <c r="BS90" s="7">
        <f>VLOOKUP("*Камчатский*",[1]итого!$1:$1048576,COLUMN(AT91),0)</f>
        <v>36014</v>
      </c>
      <c r="BT90" s="7">
        <f>VLOOKUP("*Камчатский*",[1]итого!$1:$1048576,COLUMN(AU91),0)</f>
        <v>36664</v>
      </c>
      <c r="BU90" s="7">
        <f>VLOOKUP("*Камчатский*",[1]итого!$1:$1048576,COLUMN(AV91),0)</f>
        <v>37487</v>
      </c>
      <c r="BV90" s="7">
        <f>VLOOKUP("*Камчатский*",[1]итого!$1:$1048576,COLUMN(AW91),0)</f>
        <v>38187</v>
      </c>
      <c r="BW90" s="7">
        <f>VLOOKUP("*Камчатский*",[1]итого!$1:$1048576,COLUMN(AX91),0)</f>
        <v>38510</v>
      </c>
      <c r="BX90" s="7">
        <f>VLOOKUP("*Камчатский*",[1]итого!$1:$1048576,COLUMN(AY91),0)</f>
        <v>39262</v>
      </c>
      <c r="BY90" s="7">
        <f>VLOOKUP("*Камчатский*",[1]итого!$1:$1048576,COLUMN(AZ91),0)</f>
        <v>39938</v>
      </c>
      <c r="BZ90" s="7">
        <f>VLOOKUP("*Камчатский*",[1]итого!$1:$1048576,COLUMN(BA91),0)</f>
        <v>40727</v>
      </c>
      <c r="CA90" s="7">
        <f>VLOOKUP("*Камчатский*",[1]итого!$1:$1048576,COLUMN(BB91),0)</f>
        <v>41328</v>
      </c>
      <c r="CB90" s="7">
        <f>VLOOKUP("*Камчатский*",[1]итого!$1:$1048576,COLUMN(BC91),0)</f>
        <v>42159</v>
      </c>
      <c r="CC90" s="7">
        <f>VLOOKUP("*Камчатский*",[1]итого!$1:$1048576,COLUMN(BD91),0)</f>
        <v>42275</v>
      </c>
      <c r="CD90" s="7">
        <f>VLOOKUP("*Камчатский*",[1]итого!$1:$1048576,COLUMN(BE91),0)</f>
        <v>43622</v>
      </c>
      <c r="CE90" s="7">
        <f>VLOOKUP("*Камчатский*",[1]итого!$1:$1048576,COLUMN(BF91),0)</f>
        <v>44966</v>
      </c>
      <c r="CF90" s="7">
        <f>VLOOKUP("*Камчатский*",[1]итого!$1:$1048576,COLUMN(BG91),0)</f>
        <v>46258</v>
      </c>
      <c r="CG90" s="7">
        <f>VLOOKUP("*Камчатский*",[1]итого!$1:$1048576,COLUMN(BH91),0)</f>
        <v>47011</v>
      </c>
      <c r="CH90" s="7">
        <f>VLOOKUP("*Камчатский*",[1]итого!$1:$1048576,COLUMN(BI91),0)</f>
        <v>47492</v>
      </c>
      <c r="CI90" s="7">
        <f>VLOOKUP("*Камчатский*",[1]итого!$1:$1048576,COLUMN(BJ91),0)</f>
        <v>47812</v>
      </c>
      <c r="CJ90" s="7">
        <f>VLOOKUP("*Камчатский*",[1]итого!$1:$1048576,COLUMN(BK91),0)</f>
        <v>47935</v>
      </c>
      <c r="CK90" s="7">
        <f>VLOOKUP("*Камчатский*",[1]итого!$1:$1048576,COLUMN(BL91),0)</f>
        <v>48309</v>
      </c>
      <c r="CL90" s="7">
        <f>VLOOKUP("*Камчатский*",[1]итого!$1:$1048576,COLUMN(BM91),0)</f>
        <v>48635</v>
      </c>
      <c r="CM90" s="7">
        <f>VLOOKUP("*Камчатский*",[1]итого!$1:$1048576,COLUMN(BN91),0)</f>
        <v>48872</v>
      </c>
      <c r="CN90" s="7">
        <f>VLOOKUP("*Камчатский*",[1]итого!$1:$1048576,COLUMN(BO91),0)</f>
        <v>49924</v>
      </c>
      <c r="CO90" s="7">
        <f>VLOOKUP("*Камчатский*",[1]итого!$1:$1048576,COLUMN(BP91),0)</f>
        <v>49416</v>
      </c>
      <c r="CP90" s="7">
        <f>VLOOKUP("*Камчатский*",[1]итого!$1:$1048576,COLUMN(BQ91),0)</f>
        <v>49758</v>
      </c>
      <c r="CQ90" s="7">
        <f>VLOOKUP("*Камчатский*",[1]итого!$1:$1048576,COLUMN(BR91),0)</f>
        <v>49328</v>
      </c>
      <c r="CR90" s="7">
        <f>VLOOKUP("*Камчатский*",[1]итого!$1:$1048576,COLUMN(BS91),0)</f>
        <v>49170</v>
      </c>
      <c r="CS90" s="7">
        <f>VLOOKUP("*Камчатский*",[1]итого!$1:$1048576,COLUMN(BT91),0)</f>
        <v>50010</v>
      </c>
      <c r="CT90" s="7">
        <f>VLOOKUP("*Камчатский*",[1]итого!$1:$1048576,COLUMN(BU91),0)</f>
        <v>49956</v>
      </c>
      <c r="CU90" s="7">
        <f>VLOOKUP("*Камчатский*",[1]итого!$1:$1048576,COLUMN(BV91),0)</f>
        <v>48438</v>
      </c>
      <c r="CV90" s="7">
        <f>VLOOKUP("*Камчатский*",[1]итого!$1:$1048576,COLUMN(BW91),0)</f>
        <v>48484</v>
      </c>
      <c r="CW90" s="7">
        <f>VLOOKUP("*Камчатский*",[1]итого!$1:$1048576,COLUMN(BX91),0)</f>
        <v>48560</v>
      </c>
      <c r="CX90" s="7">
        <f>VLOOKUP("*Камчатский*",[1]итого!$1:$1048576,COLUMN(BY91),0)</f>
        <v>48690</v>
      </c>
      <c r="CY90" s="7">
        <f>VLOOKUP("*Камчатский*",[1]итого!$1:$1048576,COLUMN(BZ91),0)</f>
        <v>49012</v>
      </c>
      <c r="CZ90" s="7">
        <f>VLOOKUP("*Камчатский*",[1]итого!$1:$1048576,COLUMN(CA91),0)</f>
        <v>49057</v>
      </c>
      <c r="DA90" s="7">
        <f>VLOOKUP("*Камчатский*",[1]итого!$1:$1048576,COLUMN(CB91),0)</f>
        <v>48707</v>
      </c>
      <c r="DB90" s="7">
        <f>VLOOKUP("*Камчатский*",[1]итого!$1:$1048576,COLUMN(CC91),0)</f>
        <v>49282</v>
      </c>
      <c r="DC90" s="7">
        <f>VLOOKUP("*Камчатский*",[1]итого!$1:$1048576,COLUMN(CD91),0)</f>
        <v>49778</v>
      </c>
      <c r="DD90" s="7">
        <f>VLOOKUP("*Камчатский*",[1]итого!$1:$1048576,COLUMN(CE91),0)</f>
        <v>50439</v>
      </c>
      <c r="DE90" s="7">
        <f>VLOOKUP("*Камчатский*",[1]итого!$1:$1048576,COLUMN(CF91),0)</f>
        <v>50999</v>
      </c>
      <c r="DF90" s="7">
        <f>VLOOKUP("*Камчатский*",[1]итого!$1:$1048576,COLUMN(CG91),0)</f>
        <v>51502</v>
      </c>
    </row>
    <row r="91" spans="1:110" x14ac:dyDescent="0.25">
      <c r="A91" s="8" t="s">
        <v>84</v>
      </c>
      <c r="B91" s="7">
        <v>50379.709000000003</v>
      </c>
      <c r="C91" s="7">
        <v>51067.491999999998</v>
      </c>
      <c r="D91" s="7">
        <v>51711.089</v>
      </c>
      <c r="E91" s="7">
        <v>51290.851000000002</v>
      </c>
      <c r="F91" s="7">
        <v>52160.502</v>
      </c>
      <c r="G91" s="7">
        <v>53178.675999999999</v>
      </c>
      <c r="H91" s="7">
        <v>54072.911</v>
      </c>
      <c r="I91" s="7">
        <v>55154.05</v>
      </c>
      <c r="J91" s="7">
        <v>55050.49</v>
      </c>
      <c r="K91" s="7">
        <v>56428.824000000001</v>
      </c>
      <c r="L91" s="7">
        <v>58030.472000000002</v>
      </c>
      <c r="M91" s="7">
        <v>58291.067000000003</v>
      </c>
      <c r="N91" s="7">
        <v>59171.142</v>
      </c>
      <c r="O91" s="7">
        <v>60507.256000000001</v>
      </c>
      <c r="P91" s="7">
        <v>62158.385999999999</v>
      </c>
      <c r="Q91" s="7">
        <v>63541.957999999999</v>
      </c>
      <c r="R91" s="7">
        <v>65204.451999999997</v>
      </c>
      <c r="S91" s="7">
        <v>66767.335000000006</v>
      </c>
      <c r="T91" s="7">
        <v>68345.293999999994</v>
      </c>
      <c r="U91" s="7">
        <v>70129.718999999997</v>
      </c>
      <c r="V91" s="7">
        <v>70660.562999999995</v>
      </c>
      <c r="W91" s="7">
        <v>72841.929000000004</v>
      </c>
      <c r="X91" s="7">
        <v>71166.092000000004</v>
      </c>
      <c r="Y91" s="7">
        <v>74597.040581670008</v>
      </c>
      <c r="Z91" s="7">
        <v>76004.119503450012</v>
      </c>
      <c r="AA91" s="7">
        <f>VLOOKUP("*Приморский*",[1]итого!$1:$1048576,COLUMN(B92),0)</f>
        <v>74597</v>
      </c>
      <c r="AB91" s="7">
        <f>VLOOKUP("*Приморский*",[1]итого!$1:$1048576,COLUMN(C92),0)</f>
        <v>76004</v>
      </c>
      <c r="AC91" s="7">
        <f>VLOOKUP("*Приморский*",[1]итого!$1:$1048576,COLUMN(D92),0)</f>
        <v>77605</v>
      </c>
      <c r="AD91" s="7">
        <f>VLOOKUP("*Приморский*",[1]итого!$1:$1048576,COLUMN(E92),0)</f>
        <v>79355</v>
      </c>
      <c r="AE91" s="7">
        <f>VLOOKUP("*Приморский*",[1]итого!$1:$1048576,COLUMN(F92),0)</f>
        <v>80266</v>
      </c>
      <c r="AF91" s="7">
        <f>VLOOKUP("*Приморский*",[1]итого!$1:$1048576,COLUMN(G92),0)</f>
        <v>81393</v>
      </c>
      <c r="AG91" s="7">
        <f>VLOOKUP("*Приморский*",[1]итого!$1:$1048576,COLUMN(H92),0)</f>
        <v>81793</v>
      </c>
      <c r="AH91" s="7">
        <f>VLOOKUP("*Приморский*",[1]итого!$1:$1048576,COLUMN(I92),0)</f>
        <v>83357</v>
      </c>
      <c r="AI91" s="7">
        <f>VLOOKUP("*Приморский*",[1]итого!$1:$1048576,COLUMN(J92),0)</f>
        <v>84997</v>
      </c>
      <c r="AJ91" s="7">
        <f>VLOOKUP("*Приморский*",[1]итого!$1:$1048576,COLUMN(K92),0)</f>
        <v>84256</v>
      </c>
      <c r="AK91" s="7">
        <f>VLOOKUP("*Приморский*",[1]итого!$1:$1048576,COLUMN(L92),0)</f>
        <v>86076</v>
      </c>
      <c r="AL91" s="7">
        <f>VLOOKUP("*Приморский*",[1]итого!$1:$1048576,COLUMN(M92),0)</f>
        <v>87832</v>
      </c>
      <c r="AM91" s="7">
        <f>VLOOKUP("*Приморский*",[1]итого!$1:$1048576,COLUMN(N92),0)</f>
        <v>89158</v>
      </c>
      <c r="AN91" s="7">
        <f>VLOOKUP("*Приморский*",[1]итого!$1:$1048576,COLUMN(O92),0)</f>
        <v>92229</v>
      </c>
      <c r="AO91" s="7">
        <f>VLOOKUP("*Приморский*",[1]итого!$1:$1048576,COLUMN(P92),0)</f>
        <v>95122</v>
      </c>
      <c r="AP91" s="7">
        <f>VLOOKUP("*Приморский*",[1]итого!$1:$1048576,COLUMN(Q92),0)</f>
        <v>97164</v>
      </c>
      <c r="AQ91" s="7">
        <f>VLOOKUP("*Приморский*",[1]итого!$1:$1048576,COLUMN(R92),0)</f>
        <v>99076</v>
      </c>
      <c r="AR91" s="7">
        <f>VLOOKUP("*Приморский*",[1]итого!$1:$1048576,COLUMN(S92),0)</f>
        <v>101552</v>
      </c>
      <c r="AS91" s="7">
        <f>VLOOKUP("*Приморский*",[1]итого!$1:$1048576,COLUMN(T92),0)</f>
        <v>104441</v>
      </c>
      <c r="AT91" s="7">
        <f>VLOOKUP("*Приморский*",[1]итого!$1:$1048576,COLUMN(U92),0)</f>
        <v>107300</v>
      </c>
      <c r="AU91" s="7">
        <f>VLOOKUP("*Приморский*",[1]итого!$1:$1048576,COLUMN(V92),0)</f>
        <v>110760</v>
      </c>
      <c r="AV91" s="7">
        <f>VLOOKUP("*Приморский*",[1]итого!$1:$1048576,COLUMN(W92),0)</f>
        <v>114306</v>
      </c>
      <c r="AW91" s="7">
        <f>VLOOKUP("*Приморский*",[1]итого!$1:$1048576,COLUMN(X92),0)</f>
        <v>112553</v>
      </c>
      <c r="AX91" s="7">
        <f>VLOOKUP("*Приморский*",[1]итого!$1:$1048576,COLUMN(Y92),0)</f>
        <v>115122</v>
      </c>
      <c r="AY91" s="7">
        <f>VLOOKUP("*Приморский*",[1]итого!$1:$1048576,COLUMN(Z92),0)</f>
        <v>117170</v>
      </c>
      <c r="AZ91" s="7">
        <f>VLOOKUP("*Приморский*",[1]итого!$1:$1048576,COLUMN(AA92),0)</f>
        <v>120907</v>
      </c>
      <c r="BA91" s="7">
        <f>VLOOKUP("*Приморский*",[1]итого!$1:$1048576,COLUMN(AB92),0)</f>
        <v>125974</v>
      </c>
      <c r="BB91" s="7">
        <f>VLOOKUP("*Приморский*",[1]итого!$1:$1048576,COLUMN(AC92),0)</f>
        <v>131003</v>
      </c>
      <c r="BC91" s="7">
        <f>VLOOKUP("*Приморский*",[1]итого!$1:$1048576,COLUMN(AD92),0)</f>
        <v>134914</v>
      </c>
      <c r="BD91" s="7">
        <f>VLOOKUP("*Приморский*",[1]итого!$1:$1048576,COLUMN(AE92),0)</f>
        <v>140721</v>
      </c>
      <c r="BE91" s="7">
        <f>VLOOKUP("*Приморский*",[1]итого!$1:$1048576,COLUMN(AF92),0)</f>
        <v>145349</v>
      </c>
      <c r="BF91" s="7">
        <f>VLOOKUP("*Приморский*",[1]итого!$1:$1048576,COLUMN(AG92),0)</f>
        <v>149469</v>
      </c>
      <c r="BG91" s="7">
        <f>VLOOKUP("*Приморский*",[1]итого!$1:$1048576,COLUMN(AH92),0)</f>
        <v>154444</v>
      </c>
      <c r="BH91" s="7">
        <f>VLOOKUP("*Приморский*",[1]итого!$1:$1048576,COLUMN(AI92),0)</f>
        <v>159030</v>
      </c>
      <c r="BI91" s="7">
        <f>VLOOKUP("*Приморский*",[1]итого!$1:$1048576,COLUMN(AJ92),0)</f>
        <v>157231</v>
      </c>
      <c r="BJ91" s="7">
        <f>VLOOKUP("*Приморский*",[1]итого!$1:$1048576,COLUMN(AK92),0)</f>
        <v>164202</v>
      </c>
      <c r="BK91" s="7">
        <f>VLOOKUP("*Приморский*",[1]итого!$1:$1048576,COLUMN(AL92),0)</f>
        <v>167649</v>
      </c>
      <c r="BL91" s="7">
        <f>VLOOKUP("*Приморский*",[1]итого!$1:$1048576,COLUMN(AM92),0)</f>
        <v>173340</v>
      </c>
      <c r="BM91" s="7">
        <f>VLOOKUP("*Приморский*",[1]итого!$1:$1048576,COLUMN(AN92),0)</f>
        <v>181128</v>
      </c>
      <c r="BN91" s="7">
        <f>VLOOKUP("*Приморский*",[1]итого!$1:$1048576,COLUMN(AO92),0)</f>
        <v>183049</v>
      </c>
      <c r="BO91" s="7">
        <f>VLOOKUP("*Приморский*",[1]итого!$1:$1048576,COLUMN(AP92),0)</f>
        <v>183768</v>
      </c>
      <c r="BP91" s="7">
        <f>VLOOKUP("*Приморский*",[1]итого!$1:$1048576,COLUMN(AQ92),0)</f>
        <v>185549</v>
      </c>
      <c r="BQ91" s="7">
        <f>VLOOKUP("*Приморский*",[1]итого!$1:$1048576,COLUMN(AR92),0)</f>
        <v>188770</v>
      </c>
      <c r="BR91" s="7">
        <f>VLOOKUP("*Приморский*",[1]итого!$1:$1048576,COLUMN(AS92),0)</f>
        <v>190107</v>
      </c>
      <c r="BS91" s="7">
        <f>VLOOKUP("*Приморский*",[1]итого!$1:$1048576,COLUMN(AT92),0)</f>
        <v>195765</v>
      </c>
      <c r="BT91" s="7">
        <f>VLOOKUP("*Приморский*",[1]итого!$1:$1048576,COLUMN(AU92),0)</f>
        <v>200122</v>
      </c>
      <c r="BU91" s="7">
        <f>VLOOKUP("*Приморский*",[1]итого!$1:$1048576,COLUMN(AV92),0)</f>
        <v>203611</v>
      </c>
      <c r="BV91" s="7">
        <f>VLOOKUP("*Приморский*",[1]итого!$1:$1048576,COLUMN(AW92),0)</f>
        <v>208784</v>
      </c>
      <c r="BW91" s="7">
        <f>VLOOKUP("*Приморский*",[1]итого!$1:$1048576,COLUMN(AX92),0)</f>
        <v>210416</v>
      </c>
      <c r="BX91" s="7">
        <f>VLOOKUP("*Приморский*",[1]итого!$1:$1048576,COLUMN(AY92),0)</f>
        <v>214506</v>
      </c>
      <c r="BY91" s="7">
        <f>VLOOKUP("*Приморский*",[1]итого!$1:$1048576,COLUMN(AZ92),0)</f>
        <v>220891</v>
      </c>
      <c r="BZ91" s="7">
        <f>VLOOKUP("*Приморский*",[1]итого!$1:$1048576,COLUMN(BA92),0)</f>
        <v>226867</v>
      </c>
      <c r="CA91" s="7">
        <f>VLOOKUP("*Приморский*",[1]итого!$1:$1048576,COLUMN(BB92),0)</f>
        <v>233063</v>
      </c>
      <c r="CB91" s="7">
        <f>VLOOKUP("*Приморский*",[1]итого!$1:$1048576,COLUMN(BC92),0)</f>
        <v>238801</v>
      </c>
      <c r="CC91" s="7">
        <f>VLOOKUP("*Приморский*",[1]итого!$1:$1048576,COLUMN(BD92),0)</f>
        <v>242712</v>
      </c>
      <c r="CD91" s="7">
        <f>VLOOKUP("*Приморский*",[1]итого!$1:$1048576,COLUMN(BE92),0)</f>
        <v>252037</v>
      </c>
      <c r="CE91" s="7">
        <f>VLOOKUP("*Приморский*",[1]итого!$1:$1048576,COLUMN(BF92),0)</f>
        <v>262806</v>
      </c>
      <c r="CF91" s="7">
        <f>VLOOKUP("*Приморский*",[1]итого!$1:$1048576,COLUMN(BG92),0)</f>
        <v>271062</v>
      </c>
      <c r="CG91" s="7">
        <f>VLOOKUP("*Приморский*",[1]итого!$1:$1048576,COLUMN(BH92),0)</f>
        <v>276928</v>
      </c>
      <c r="CH91" s="7">
        <f>VLOOKUP("*Приморский*",[1]итого!$1:$1048576,COLUMN(BI92),0)</f>
        <v>284463</v>
      </c>
      <c r="CI91" s="7">
        <f>VLOOKUP("*Приморский*",[1]итого!$1:$1048576,COLUMN(BJ92),0)</f>
        <v>286849</v>
      </c>
      <c r="CJ91" s="7">
        <f>VLOOKUP("*Приморский*",[1]итого!$1:$1048576,COLUMN(BK92),0)</f>
        <v>289280</v>
      </c>
      <c r="CK91" s="7">
        <f>VLOOKUP("*Приморский*",[1]итого!$1:$1048576,COLUMN(BL92),0)</f>
        <v>294674</v>
      </c>
      <c r="CL91" s="7">
        <f>VLOOKUP("*Приморский*",[1]итого!$1:$1048576,COLUMN(BM92),0)</f>
        <v>299154</v>
      </c>
      <c r="CM91" s="7">
        <f>VLOOKUP("*Приморский*",[1]итого!$1:$1048576,COLUMN(BN92),0)</f>
        <v>303297</v>
      </c>
      <c r="CN91" s="7">
        <f>VLOOKUP("*Приморский*",[1]итого!$1:$1048576,COLUMN(BO92),0)</f>
        <v>312814</v>
      </c>
      <c r="CO91" s="7">
        <f>VLOOKUP("*Приморский*",[1]итого!$1:$1048576,COLUMN(BP92),0)</f>
        <v>315233</v>
      </c>
      <c r="CP91" s="7">
        <f>VLOOKUP("*Приморский*",[1]итого!$1:$1048576,COLUMN(BQ92),0)</f>
        <v>319387</v>
      </c>
      <c r="CQ91" s="7">
        <f>VLOOKUP("*Приморский*",[1]итого!$1:$1048576,COLUMN(BR92),0)</f>
        <v>320544</v>
      </c>
      <c r="CR91" s="7">
        <f>VLOOKUP("*Приморский*",[1]итого!$1:$1048576,COLUMN(BS92),0)</f>
        <v>321333</v>
      </c>
      <c r="CS91" s="7">
        <f>VLOOKUP("*Приморский*",[1]итого!$1:$1048576,COLUMN(BT92),0)</f>
        <v>322272</v>
      </c>
      <c r="CT91" s="7">
        <f>VLOOKUP("*Приморский*",[1]итого!$1:$1048576,COLUMN(BU92),0)</f>
        <v>325818</v>
      </c>
      <c r="CU91" s="7">
        <f>VLOOKUP("*Приморский*",[1]итого!$1:$1048576,COLUMN(BV92),0)</f>
        <v>318740</v>
      </c>
      <c r="CV91" s="7">
        <f>VLOOKUP("*Приморский*",[1]итого!$1:$1048576,COLUMN(BW92),0)</f>
        <v>320811</v>
      </c>
      <c r="CW91" s="7">
        <f>VLOOKUP("*Приморский*",[1]итого!$1:$1048576,COLUMN(BX92),0)</f>
        <v>323153</v>
      </c>
      <c r="CX91" s="7">
        <f>VLOOKUP("*Приморский*",[1]итого!$1:$1048576,COLUMN(BY92),0)</f>
        <v>325758</v>
      </c>
      <c r="CY91" s="7">
        <f>VLOOKUP("*Приморский*",[1]итого!$1:$1048576,COLUMN(BZ92),0)</f>
        <v>328646</v>
      </c>
      <c r="CZ91" s="7">
        <f>VLOOKUP("*Приморский*",[1]итого!$1:$1048576,COLUMN(CA92),0)</f>
        <v>331331</v>
      </c>
      <c r="DA91" s="7">
        <f>VLOOKUP("*Приморский*",[1]итого!$1:$1048576,COLUMN(CB92),0)</f>
        <v>328898</v>
      </c>
      <c r="DB91" s="7">
        <f>VLOOKUP("*Приморский*",[1]итого!$1:$1048576,COLUMN(CC92),0)</f>
        <v>333154</v>
      </c>
      <c r="DC91" s="7">
        <f>VLOOKUP("*Приморский*",[1]итого!$1:$1048576,COLUMN(CD92),0)</f>
        <v>337752</v>
      </c>
      <c r="DD91" s="7">
        <f>VLOOKUP("*Приморский*",[1]итого!$1:$1048576,COLUMN(CE92),0)</f>
        <v>342081</v>
      </c>
      <c r="DE91" s="7">
        <f>VLOOKUP("*Приморский*",[1]итого!$1:$1048576,COLUMN(CF92),0)</f>
        <v>346420</v>
      </c>
      <c r="DF91" s="7">
        <f>VLOOKUP("*Приморский*",[1]итого!$1:$1048576,COLUMN(CG92),0)</f>
        <v>349793</v>
      </c>
    </row>
    <row r="92" spans="1:110" x14ac:dyDescent="0.25">
      <c r="A92" s="8" t="s">
        <v>85</v>
      </c>
      <c r="B92" s="7">
        <v>49402.413999999997</v>
      </c>
      <c r="C92" s="7">
        <v>49583.743000000002</v>
      </c>
      <c r="D92" s="7">
        <v>49938.417000000001</v>
      </c>
      <c r="E92" s="7">
        <v>49570.188999999998</v>
      </c>
      <c r="F92" s="7">
        <v>50244.199000000001</v>
      </c>
      <c r="G92" s="7">
        <v>50983.684000000001</v>
      </c>
      <c r="H92" s="7">
        <v>51857.983</v>
      </c>
      <c r="I92" s="7">
        <v>52695.673999999999</v>
      </c>
      <c r="J92" s="7">
        <v>53199.258000000002</v>
      </c>
      <c r="K92" s="7">
        <v>54259.396999999997</v>
      </c>
      <c r="L92" s="7">
        <v>55507.972999999998</v>
      </c>
      <c r="M92" s="7">
        <v>55607.256000000001</v>
      </c>
      <c r="N92" s="7">
        <v>56156.148999999998</v>
      </c>
      <c r="O92" s="7">
        <v>57153.74</v>
      </c>
      <c r="P92" s="7">
        <v>58284.374000000003</v>
      </c>
      <c r="Q92" s="7">
        <v>59139.027999999998</v>
      </c>
      <c r="R92" s="7">
        <v>60487.324999999997</v>
      </c>
      <c r="S92" s="7">
        <v>61747.044000000002</v>
      </c>
      <c r="T92" s="7">
        <v>63062.512999999999</v>
      </c>
      <c r="U92" s="7">
        <v>64482.635999999999</v>
      </c>
      <c r="V92" s="7">
        <v>65453.97</v>
      </c>
      <c r="W92" s="7">
        <v>66857.092999999993</v>
      </c>
      <c r="X92" s="7">
        <v>65508.1</v>
      </c>
      <c r="Y92" s="7">
        <v>67778.584823929996</v>
      </c>
      <c r="Z92" s="7">
        <v>68732.044728740002</v>
      </c>
      <c r="AA92" s="7">
        <f>VLOOKUP("*Хабаровский*",[1]итого!$1:$1048576,COLUMN(B93),0)</f>
        <v>67779</v>
      </c>
      <c r="AB92" s="7">
        <f>VLOOKUP("*Хабаровский*",[1]итого!$1:$1048576,COLUMN(C93),0)</f>
        <v>68732</v>
      </c>
      <c r="AC92" s="7">
        <f>VLOOKUP("*Хабаровский*",[1]итого!$1:$1048576,COLUMN(D93),0)</f>
        <v>69658</v>
      </c>
      <c r="AD92" s="7">
        <f>VLOOKUP("*Хабаровский*",[1]итого!$1:$1048576,COLUMN(E93),0)</f>
        <v>70777</v>
      </c>
      <c r="AE92" s="7">
        <f>VLOOKUP("*Хабаровский*",[1]итого!$1:$1048576,COLUMN(F93),0)</f>
        <v>71514</v>
      </c>
      <c r="AF92" s="7">
        <f>VLOOKUP("*Хабаровский*",[1]итого!$1:$1048576,COLUMN(G93),0)</f>
        <v>72522</v>
      </c>
      <c r="AG92" s="7">
        <f>VLOOKUP("*Хабаровский*",[1]итого!$1:$1048576,COLUMN(H93),0)</f>
        <v>73086</v>
      </c>
      <c r="AH92" s="7">
        <f>VLOOKUP("*Хабаровский*",[1]итого!$1:$1048576,COLUMN(I93),0)</f>
        <v>74393</v>
      </c>
      <c r="AI92" s="7">
        <f>VLOOKUP("*Хабаровский*",[1]итого!$1:$1048576,COLUMN(J93),0)</f>
        <v>75670</v>
      </c>
      <c r="AJ92" s="7">
        <f>VLOOKUP("*Хабаровский*",[1]итого!$1:$1048576,COLUMN(K93),0)</f>
        <v>76925</v>
      </c>
      <c r="AK92" s="7">
        <f>VLOOKUP("*Хабаровский*",[1]итого!$1:$1048576,COLUMN(L93),0)</f>
        <v>78048</v>
      </c>
      <c r="AL92" s="7">
        <f>VLOOKUP("*Хабаровский*",[1]итого!$1:$1048576,COLUMN(M93),0)</f>
        <v>78850</v>
      </c>
      <c r="AM92" s="7">
        <f>VLOOKUP("*Хабаровский*",[1]итого!$1:$1048576,COLUMN(N93),0)</f>
        <v>79451</v>
      </c>
      <c r="AN92" s="7">
        <f>VLOOKUP("*Хабаровский*",[1]итого!$1:$1048576,COLUMN(O93),0)</f>
        <v>80894</v>
      </c>
      <c r="AO92" s="7">
        <f>VLOOKUP("*Хабаровский*",[1]итого!$1:$1048576,COLUMN(P93),0)</f>
        <v>82140</v>
      </c>
      <c r="AP92" s="7">
        <f>VLOOKUP("*Хабаровский*",[1]итого!$1:$1048576,COLUMN(Q93),0)</f>
        <v>83193</v>
      </c>
      <c r="AQ92" s="7">
        <f>VLOOKUP("*Хабаровский*",[1]итого!$1:$1048576,COLUMN(R93),0)</f>
        <v>84394</v>
      </c>
      <c r="AR92" s="7">
        <f>VLOOKUP("*Хабаровский*",[1]итого!$1:$1048576,COLUMN(S93),0)</f>
        <v>85916</v>
      </c>
      <c r="AS92" s="7">
        <f>VLOOKUP("*Хабаровский*",[1]итого!$1:$1048576,COLUMN(T93),0)</f>
        <v>88244</v>
      </c>
      <c r="AT92" s="7">
        <f>VLOOKUP("*Хабаровский*",[1]итого!$1:$1048576,COLUMN(U93),0)</f>
        <v>90210</v>
      </c>
      <c r="AU92" s="7">
        <f>VLOOKUP("*Хабаровский*",[1]итого!$1:$1048576,COLUMN(V93),0)</f>
        <v>92815</v>
      </c>
      <c r="AV92" s="7">
        <f>VLOOKUP("*Хабаровский*",[1]итого!$1:$1048576,COLUMN(W93),0)</f>
        <v>95567</v>
      </c>
      <c r="AW92" s="7">
        <f>VLOOKUP("*Хабаровский*",[1]итого!$1:$1048576,COLUMN(X93),0)</f>
        <v>95897</v>
      </c>
      <c r="AX92" s="7">
        <f>VLOOKUP("*Хабаровский*",[1]итого!$1:$1048576,COLUMN(Y93),0)</f>
        <v>97712</v>
      </c>
      <c r="AY92" s="7">
        <f>VLOOKUP("*Хабаровский*",[1]итого!$1:$1048576,COLUMN(Z93),0)</f>
        <v>98879</v>
      </c>
      <c r="AZ92" s="7">
        <f>VLOOKUP("*Хабаровский*",[1]итого!$1:$1048576,COLUMN(AA93),0)</f>
        <v>100725</v>
      </c>
      <c r="BA92" s="7">
        <f>VLOOKUP("*Хабаровский*",[1]итого!$1:$1048576,COLUMN(AB93),0)</f>
        <v>103156</v>
      </c>
      <c r="BB92" s="7">
        <f>VLOOKUP("*Хабаровский*",[1]итого!$1:$1048576,COLUMN(AC93),0)</f>
        <v>106134</v>
      </c>
      <c r="BC92" s="7">
        <f>VLOOKUP("*Хабаровский*",[1]итого!$1:$1048576,COLUMN(AD93),0)</f>
        <v>108705</v>
      </c>
      <c r="BD92" s="7">
        <f>VLOOKUP("*Хабаровский*",[1]итого!$1:$1048576,COLUMN(AE93),0)</f>
        <v>112184</v>
      </c>
      <c r="BE92" s="7">
        <f>VLOOKUP("*Хабаровский*",[1]итого!$1:$1048576,COLUMN(AF93),0)</f>
        <v>115243</v>
      </c>
      <c r="BF92" s="7">
        <f>VLOOKUP("*Хабаровский*",[1]итого!$1:$1048576,COLUMN(AG93),0)</f>
        <v>118009</v>
      </c>
      <c r="BG92" s="7">
        <f>VLOOKUP("*Хабаровский*",[1]итого!$1:$1048576,COLUMN(AH93),0)</f>
        <v>121355</v>
      </c>
      <c r="BH92" s="7">
        <f>VLOOKUP("*Хабаровский*",[1]итого!$1:$1048576,COLUMN(AI93),0)</f>
        <v>123829</v>
      </c>
      <c r="BI92" s="7">
        <f>VLOOKUP("*Хабаровский*",[1]итого!$1:$1048576,COLUMN(AJ93),0)</f>
        <v>123112</v>
      </c>
      <c r="BJ92" s="7">
        <f>VLOOKUP("*Хабаровский*",[1]итого!$1:$1048576,COLUMN(AK93),0)</f>
        <v>127151</v>
      </c>
      <c r="BK92" s="7">
        <f>VLOOKUP("*Хабаровский*",[1]итого!$1:$1048576,COLUMN(AL93),0)</f>
        <v>129122</v>
      </c>
      <c r="BL92" s="7">
        <f>VLOOKUP("*Хабаровский*",[1]итого!$1:$1048576,COLUMN(AM93),0)</f>
        <v>131920</v>
      </c>
      <c r="BM92" s="7">
        <f>VLOOKUP("*Хабаровский*",[1]итого!$1:$1048576,COLUMN(AN93),0)</f>
        <v>135329</v>
      </c>
      <c r="BN92" s="7">
        <f>VLOOKUP("*Хабаровский*",[1]итого!$1:$1048576,COLUMN(AO93),0)</f>
        <v>135972</v>
      </c>
      <c r="BO92" s="7">
        <f>VLOOKUP("*Хабаровский*",[1]итого!$1:$1048576,COLUMN(AP93),0)</f>
        <v>136120</v>
      </c>
      <c r="BP92" s="7">
        <f>VLOOKUP("*Хабаровский*",[1]итого!$1:$1048576,COLUMN(AQ93),0)</f>
        <v>137062</v>
      </c>
      <c r="BQ92" s="7">
        <f>VLOOKUP("*Хабаровский*",[1]итого!$1:$1048576,COLUMN(AR93),0)</f>
        <v>139047</v>
      </c>
      <c r="BR92" s="7">
        <f>VLOOKUP("*Хабаровский*",[1]итого!$1:$1048576,COLUMN(AS93),0)</f>
        <v>140973</v>
      </c>
      <c r="BS92" s="7">
        <f>VLOOKUP("*Хабаровский*",[1]итого!$1:$1048576,COLUMN(AT93),0)</f>
        <v>144926</v>
      </c>
      <c r="BT92" s="7">
        <f>VLOOKUP("*Хабаровский*",[1]итого!$1:$1048576,COLUMN(AU93),0)</f>
        <v>148018</v>
      </c>
      <c r="BU92" s="7">
        <f>VLOOKUP("*Хабаровский*",[1]итого!$1:$1048576,COLUMN(AV93),0)</f>
        <v>150881</v>
      </c>
      <c r="BV92" s="7">
        <f>VLOOKUP("*Хабаровский*",[1]итого!$1:$1048576,COLUMN(AW93),0)</f>
        <v>153997</v>
      </c>
      <c r="BW92" s="7">
        <f>VLOOKUP("*Хабаровский*",[1]итого!$1:$1048576,COLUMN(AX93),0)</f>
        <v>155049</v>
      </c>
      <c r="BX92" s="7">
        <f>VLOOKUP("*Хабаровский*",[1]итого!$1:$1048576,COLUMN(AY93),0)</f>
        <v>157419</v>
      </c>
      <c r="BY92" s="7">
        <f>VLOOKUP("*Хабаровский*",[1]итого!$1:$1048576,COLUMN(AZ93),0)</f>
        <v>160620</v>
      </c>
      <c r="BZ92" s="7">
        <f>VLOOKUP("*Хабаровский*",[1]итого!$1:$1048576,COLUMN(BA93),0)</f>
        <v>164074</v>
      </c>
      <c r="CA92" s="7">
        <f>VLOOKUP("*Хабаровский*",[1]итого!$1:$1048576,COLUMN(BB93),0)</f>
        <v>168265</v>
      </c>
      <c r="CB92" s="7">
        <f>VLOOKUP("*Хабаровский*",[1]итого!$1:$1048576,COLUMN(BC93),0)</f>
        <v>172883</v>
      </c>
      <c r="CC92" s="7">
        <f>VLOOKUP("*Хабаровский*",[1]итого!$1:$1048576,COLUMN(BD93),0)</f>
        <v>174460</v>
      </c>
      <c r="CD92" s="7">
        <f>VLOOKUP("*Хабаровский*",[1]итого!$1:$1048576,COLUMN(BE93),0)</f>
        <v>180423</v>
      </c>
      <c r="CE92" s="7">
        <f>VLOOKUP("*Хабаровский*",[1]итого!$1:$1048576,COLUMN(BF93),0)</f>
        <v>187670</v>
      </c>
      <c r="CF92" s="7">
        <f>VLOOKUP("*Хабаровский*",[1]итого!$1:$1048576,COLUMN(BG93),0)</f>
        <v>193257</v>
      </c>
      <c r="CG92" s="7">
        <f>VLOOKUP("*Хабаровский*",[1]итого!$1:$1048576,COLUMN(BH93),0)</f>
        <v>197072</v>
      </c>
      <c r="CH92" s="7">
        <f>VLOOKUP("*Хабаровский*",[1]итого!$1:$1048576,COLUMN(BI93),0)</f>
        <v>199762</v>
      </c>
      <c r="CI92" s="7">
        <f>VLOOKUP("*Хабаровский*",[1]итого!$1:$1048576,COLUMN(BJ93),0)</f>
        <v>201630</v>
      </c>
      <c r="CJ92" s="7">
        <f>VLOOKUP("*Хабаровский*",[1]итого!$1:$1048576,COLUMN(BK93),0)</f>
        <v>202952</v>
      </c>
      <c r="CK92" s="7">
        <f>VLOOKUP("*Хабаровский*",[1]итого!$1:$1048576,COLUMN(BL93),0)</f>
        <v>205294</v>
      </c>
      <c r="CL92" s="7">
        <f>VLOOKUP("*Хабаровский*",[1]итого!$1:$1048576,COLUMN(BM93),0)</f>
        <v>206023</v>
      </c>
      <c r="CM92" s="7">
        <f>VLOOKUP("*Хабаровский*",[1]итого!$1:$1048576,COLUMN(BN93),0)</f>
        <v>207153</v>
      </c>
      <c r="CN92" s="7">
        <f>VLOOKUP("*Хабаровский*",[1]итого!$1:$1048576,COLUMN(BO93),0)</f>
        <v>212189</v>
      </c>
      <c r="CO92" s="7">
        <f>VLOOKUP("*Хабаровский*",[1]итого!$1:$1048576,COLUMN(BP93),0)</f>
        <v>212301</v>
      </c>
      <c r="CP92" s="7">
        <f>VLOOKUP("*Хабаровский*",[1]итого!$1:$1048576,COLUMN(BQ93),0)</f>
        <v>214797</v>
      </c>
      <c r="CQ92" s="7">
        <f>VLOOKUP("*Хабаровский*",[1]итого!$1:$1048576,COLUMN(BR93),0)</f>
        <v>214675</v>
      </c>
      <c r="CR92" s="7">
        <f>VLOOKUP("*Хабаровский*",[1]итого!$1:$1048576,COLUMN(BS93),0)</f>
        <v>214128</v>
      </c>
      <c r="CS92" s="7">
        <f>VLOOKUP("*Хабаровский*",[1]итого!$1:$1048576,COLUMN(BT93),0)</f>
        <v>214083</v>
      </c>
      <c r="CT92" s="7">
        <f>VLOOKUP("*Хабаровский*",[1]итого!$1:$1048576,COLUMN(BU93),0)</f>
        <v>215848</v>
      </c>
      <c r="CU92" s="7">
        <f>VLOOKUP("*Хабаровский*",[1]итого!$1:$1048576,COLUMN(BV93),0)</f>
        <v>210578</v>
      </c>
      <c r="CV92" s="7">
        <f>VLOOKUP("*Хабаровский*",[1]итого!$1:$1048576,COLUMN(BW93),0)</f>
        <v>211495</v>
      </c>
      <c r="CW92" s="7">
        <f>VLOOKUP("*Хабаровский*",[1]итого!$1:$1048576,COLUMN(BX93),0)</f>
        <v>212697</v>
      </c>
      <c r="CX92" s="7">
        <f>VLOOKUP("*Хабаровский*",[1]итого!$1:$1048576,COLUMN(BY93),0)</f>
        <v>214986</v>
      </c>
      <c r="CY92" s="7">
        <f>VLOOKUP("*Хабаровский*",[1]итого!$1:$1048576,COLUMN(BZ93),0)</f>
        <v>217450</v>
      </c>
      <c r="CZ92" s="7">
        <f>VLOOKUP("*Хабаровский*",[1]итого!$1:$1048576,COLUMN(CA93),0)</f>
        <v>219565</v>
      </c>
      <c r="DA92" s="7">
        <f>VLOOKUP("*Хабаровский*",[1]итого!$1:$1048576,COLUMN(CB93),0)</f>
        <v>218032</v>
      </c>
      <c r="DB92" s="7">
        <f>VLOOKUP("*Хабаровский*",[1]итого!$1:$1048576,COLUMN(CC93),0)</f>
        <v>221684</v>
      </c>
      <c r="DC92" s="7">
        <f>VLOOKUP("*Хабаровский*",[1]итого!$1:$1048576,COLUMN(CD93),0)</f>
        <v>224518</v>
      </c>
      <c r="DD92" s="7">
        <f>VLOOKUP("*Хабаровский*",[1]итого!$1:$1048576,COLUMN(CE93),0)</f>
        <v>227696</v>
      </c>
      <c r="DE92" s="7">
        <f>VLOOKUP("*Хабаровский*",[1]итого!$1:$1048576,COLUMN(CF93),0)</f>
        <v>230413</v>
      </c>
      <c r="DF92" s="7">
        <f>VLOOKUP("*Хабаровский*",[1]итого!$1:$1048576,COLUMN(CG93),0)</f>
        <v>231852</v>
      </c>
    </row>
    <row r="93" spans="1:110" x14ac:dyDescent="0.25">
      <c r="A93" s="8" t="s">
        <v>86</v>
      </c>
      <c r="B93" s="7">
        <v>27327.57</v>
      </c>
      <c r="C93" s="7">
        <v>27476.898000000001</v>
      </c>
      <c r="D93" s="7">
        <v>27637.845000000001</v>
      </c>
      <c r="E93" s="7">
        <v>27248.465</v>
      </c>
      <c r="F93" s="7">
        <v>27490.453000000001</v>
      </c>
      <c r="G93" s="7">
        <v>27752.612000000001</v>
      </c>
      <c r="H93" s="7">
        <v>28124.348999999998</v>
      </c>
      <c r="I93" s="7">
        <v>28589.236000000001</v>
      </c>
      <c r="J93" s="7">
        <v>28656.89</v>
      </c>
      <c r="K93" s="7">
        <v>29214.822</v>
      </c>
      <c r="L93" s="7">
        <v>29853.178</v>
      </c>
      <c r="M93" s="7">
        <v>29904.665000000001</v>
      </c>
      <c r="N93" s="7">
        <v>30394.37</v>
      </c>
      <c r="O93" s="7">
        <v>31133.417000000001</v>
      </c>
      <c r="P93" s="7">
        <v>31861.519</v>
      </c>
      <c r="Q93" s="7">
        <v>32473.23</v>
      </c>
      <c r="R93" s="7">
        <v>33203.392</v>
      </c>
      <c r="S93" s="7">
        <v>33733.332999999999</v>
      </c>
      <c r="T93" s="7">
        <v>34407.199999999997</v>
      </c>
      <c r="U93" s="7">
        <v>35007.088000000003</v>
      </c>
      <c r="V93" s="7">
        <v>35711.298000000003</v>
      </c>
      <c r="W93" s="7">
        <v>36528.33</v>
      </c>
      <c r="X93" s="7">
        <v>36392.197999999997</v>
      </c>
      <c r="Y93" s="7">
        <v>36973.430249099998</v>
      </c>
      <c r="Z93" s="7">
        <v>37620.235938639998</v>
      </c>
      <c r="AA93" s="7">
        <f>VLOOKUP("*Амурская*",[1]итого!$1:$1048576,COLUMN(B94),0)</f>
        <v>36973</v>
      </c>
      <c r="AB93" s="7">
        <f>VLOOKUP("*Амурская*",[1]итого!$1:$1048576,COLUMN(C94),0)</f>
        <v>37620</v>
      </c>
      <c r="AC93" s="7">
        <f>VLOOKUP("*Амурская*",[1]итого!$1:$1048576,COLUMN(D94),0)</f>
        <v>38151</v>
      </c>
      <c r="AD93" s="7">
        <f>VLOOKUP("*Амурская*",[1]итого!$1:$1048576,COLUMN(E94),0)</f>
        <v>38635</v>
      </c>
      <c r="AE93" s="7">
        <f>VLOOKUP("*Амурская*",[1]итого!$1:$1048576,COLUMN(F94),0)</f>
        <v>39007</v>
      </c>
      <c r="AF93" s="7">
        <f>VLOOKUP("*Амурская*",[1]итого!$1:$1048576,COLUMN(G94),0)</f>
        <v>39436</v>
      </c>
      <c r="AG93" s="7">
        <f>VLOOKUP("*Амурская*",[1]итого!$1:$1048576,COLUMN(H94),0)</f>
        <v>39806</v>
      </c>
      <c r="AH93" s="7">
        <f>VLOOKUP("*Амурская*",[1]итого!$1:$1048576,COLUMN(I94),0)</f>
        <v>40539</v>
      </c>
      <c r="AI93" s="7">
        <f>VLOOKUP("*Амурская*",[1]итого!$1:$1048576,COLUMN(J94),0)</f>
        <v>41095</v>
      </c>
      <c r="AJ93" s="7">
        <f>VLOOKUP("*Амурская*",[1]итого!$1:$1048576,COLUMN(K94),0)</f>
        <v>41318</v>
      </c>
      <c r="AK93" s="7">
        <f>VLOOKUP("*Амурская*",[1]итого!$1:$1048576,COLUMN(L94),0)</f>
        <v>41932</v>
      </c>
      <c r="AL93" s="7">
        <f>VLOOKUP("*Амурская*",[1]итого!$1:$1048576,COLUMN(M94),0)</f>
        <v>42440</v>
      </c>
      <c r="AM93" s="7">
        <f>VLOOKUP("*Амурская*",[1]итого!$1:$1048576,COLUMN(N94),0)</f>
        <v>42676</v>
      </c>
      <c r="AN93" s="7">
        <f>VLOOKUP("*Амурская*",[1]итого!$1:$1048576,COLUMN(O94),0)</f>
        <v>43383</v>
      </c>
      <c r="AO93" s="7">
        <f>VLOOKUP("*Амурская*",[1]итого!$1:$1048576,COLUMN(P94),0)</f>
        <v>44111</v>
      </c>
      <c r="AP93" s="7">
        <f>VLOOKUP("*Амурская*",[1]итого!$1:$1048576,COLUMN(Q94),0)</f>
        <v>45203</v>
      </c>
      <c r="AQ93" s="7">
        <f>VLOOKUP("*Амурская*",[1]итого!$1:$1048576,COLUMN(R94),0)</f>
        <v>45648</v>
      </c>
      <c r="AR93" s="7">
        <f>VLOOKUP("*Амурская*",[1]итого!$1:$1048576,COLUMN(S94),0)</f>
        <v>46163</v>
      </c>
      <c r="AS93" s="7">
        <f>VLOOKUP("*Амурская*",[1]итого!$1:$1048576,COLUMN(T94),0)</f>
        <v>47192</v>
      </c>
      <c r="AT93" s="7">
        <f>VLOOKUP("*Амурская*",[1]итого!$1:$1048576,COLUMN(U94),0)</f>
        <v>48131</v>
      </c>
      <c r="AU93" s="7">
        <f>VLOOKUP("*Амурская*",[1]итого!$1:$1048576,COLUMN(V94),0)</f>
        <v>49451</v>
      </c>
      <c r="AV93" s="7">
        <f>VLOOKUP("*Амурская*",[1]итого!$1:$1048576,COLUMN(W94),0)</f>
        <v>50969</v>
      </c>
      <c r="AW93" s="7">
        <f>VLOOKUP("*Амурская*",[1]итого!$1:$1048576,COLUMN(X94),0)</f>
        <v>51591</v>
      </c>
      <c r="AX93" s="7">
        <f>VLOOKUP("*Амурская*",[1]итого!$1:$1048576,COLUMN(Y94),0)</f>
        <v>52567</v>
      </c>
      <c r="AY93" s="7">
        <f>VLOOKUP("*Амурская*",[1]итого!$1:$1048576,COLUMN(Z94),0)</f>
        <v>53052</v>
      </c>
      <c r="AZ93" s="7">
        <f>VLOOKUP("*Амурская*",[1]итого!$1:$1048576,COLUMN(AA94),0)</f>
        <v>54248</v>
      </c>
      <c r="BA93" s="7">
        <f>VLOOKUP("*Амурская*",[1]итого!$1:$1048576,COLUMN(AB94),0)</f>
        <v>55810</v>
      </c>
      <c r="BB93" s="7">
        <f>VLOOKUP("*Амурская*",[1]итого!$1:$1048576,COLUMN(AC94),0)</f>
        <v>57282</v>
      </c>
      <c r="BC93" s="7">
        <f>VLOOKUP("*Амурская*",[1]итого!$1:$1048576,COLUMN(AD94),0)</f>
        <v>58756</v>
      </c>
      <c r="BD93" s="7">
        <f>VLOOKUP("*Амурская*",[1]итого!$1:$1048576,COLUMN(AE94),0)</f>
        <v>60562</v>
      </c>
      <c r="BE93" s="7">
        <f>VLOOKUP("*Амурская*",[1]итого!$1:$1048576,COLUMN(AF94),0)</f>
        <v>61860</v>
      </c>
      <c r="BF93" s="7">
        <f>VLOOKUP("*Амурская*",[1]итого!$1:$1048576,COLUMN(AG94),0)</f>
        <v>63136</v>
      </c>
      <c r="BG93" s="7">
        <f>VLOOKUP("*Амурская*",[1]итого!$1:$1048576,COLUMN(AH94),0)</f>
        <v>64636</v>
      </c>
      <c r="BH93" s="7">
        <f>VLOOKUP("*Амурская*",[1]итого!$1:$1048576,COLUMN(AI94),0)</f>
        <v>66341</v>
      </c>
      <c r="BI93" s="7">
        <f>VLOOKUP("*Амурская*",[1]итого!$1:$1048576,COLUMN(AJ94),0)</f>
        <v>66314</v>
      </c>
      <c r="BJ93" s="7">
        <f>VLOOKUP("*Амурская*",[1]итого!$1:$1048576,COLUMN(AK94),0)</f>
        <v>69330</v>
      </c>
      <c r="BK93" s="7">
        <f>VLOOKUP("*Амурская*",[1]итого!$1:$1048576,COLUMN(AL94),0)</f>
        <v>70788</v>
      </c>
      <c r="BL93" s="7">
        <f>VLOOKUP("*Амурская*",[1]итого!$1:$1048576,COLUMN(AM94),0)</f>
        <v>73174</v>
      </c>
      <c r="BM93" s="7">
        <f>VLOOKUP("*Амурская*",[1]итого!$1:$1048576,COLUMN(AN94),0)</f>
        <v>75791</v>
      </c>
      <c r="BN93" s="7">
        <f>VLOOKUP("*Амурская*",[1]итого!$1:$1048576,COLUMN(AO94),0)</f>
        <v>76647</v>
      </c>
      <c r="BO93" s="7">
        <f>VLOOKUP("*Амурская*",[1]итого!$1:$1048576,COLUMN(AP94),0)</f>
        <v>76999</v>
      </c>
      <c r="BP93" s="7">
        <f>VLOOKUP("*Амурская*",[1]итого!$1:$1048576,COLUMN(AQ94),0)</f>
        <v>77513</v>
      </c>
      <c r="BQ93" s="7">
        <f>VLOOKUP("*Амурская*",[1]итого!$1:$1048576,COLUMN(AR94),0)</f>
        <v>78415</v>
      </c>
      <c r="BR93" s="7">
        <f>VLOOKUP("*Амурская*",[1]итого!$1:$1048576,COLUMN(AS94),0)</f>
        <v>79039</v>
      </c>
      <c r="BS93" s="7">
        <f>VLOOKUP("*Амурская*",[1]итого!$1:$1048576,COLUMN(AT94),0)</f>
        <v>81568</v>
      </c>
      <c r="BT93" s="7">
        <f>VLOOKUP("*Амурская*",[1]итого!$1:$1048576,COLUMN(AU94),0)</f>
        <v>83807</v>
      </c>
      <c r="BU93" s="7">
        <f>VLOOKUP("*Амурская*",[1]итого!$1:$1048576,COLUMN(AV94),0)</f>
        <v>85615</v>
      </c>
      <c r="BV93" s="7">
        <f>VLOOKUP("*Амурская*",[1]итого!$1:$1048576,COLUMN(AW94),0)</f>
        <v>88826</v>
      </c>
      <c r="BW93" s="7">
        <f>VLOOKUP("*Амурская*",[1]итого!$1:$1048576,COLUMN(AX94),0)</f>
        <v>89591</v>
      </c>
      <c r="BX93" s="7">
        <f>VLOOKUP("*Амурская*",[1]итого!$1:$1048576,COLUMN(AY94),0)</f>
        <v>91428</v>
      </c>
      <c r="BY93" s="7">
        <f>VLOOKUP("*Амурская*",[1]итого!$1:$1048576,COLUMN(AZ94),0)</f>
        <v>94422</v>
      </c>
      <c r="BZ93" s="7">
        <f>VLOOKUP("*Амурская*",[1]итого!$1:$1048576,COLUMN(BA94),0)</f>
        <v>97034</v>
      </c>
      <c r="CA93" s="7">
        <f>VLOOKUP("*Амурская*",[1]итого!$1:$1048576,COLUMN(BB94),0)</f>
        <v>99891</v>
      </c>
      <c r="CB93" s="7">
        <f>VLOOKUP("*Амурская*",[1]итого!$1:$1048576,COLUMN(BC94),0)</f>
        <v>102894</v>
      </c>
      <c r="CC93" s="7">
        <f>VLOOKUP("*Амурская*",[1]итого!$1:$1048576,COLUMN(BD94),0)</f>
        <v>104942</v>
      </c>
      <c r="CD93" s="7">
        <f>VLOOKUP("*Амурская*",[1]итого!$1:$1048576,COLUMN(BE94),0)</f>
        <v>108825</v>
      </c>
      <c r="CE93" s="7">
        <f>VLOOKUP("*Амурская*",[1]итого!$1:$1048576,COLUMN(BF94),0)</f>
        <v>112902</v>
      </c>
      <c r="CF93" s="7">
        <f>VLOOKUP("*Амурская*",[1]итого!$1:$1048576,COLUMN(BG94),0)</f>
        <v>116574</v>
      </c>
      <c r="CG93" s="7">
        <f>VLOOKUP("*Амурская*",[1]итого!$1:$1048576,COLUMN(BH94),0)</f>
        <v>119833</v>
      </c>
      <c r="CH93" s="7">
        <f>VLOOKUP("*Амурская*",[1]итого!$1:$1048576,COLUMN(BI94),0)</f>
        <v>122825</v>
      </c>
      <c r="CI93" s="7">
        <f>VLOOKUP("*Амурская*",[1]итого!$1:$1048576,COLUMN(BJ94),0)</f>
        <v>124208</v>
      </c>
      <c r="CJ93" s="7">
        <f>VLOOKUP("*Амурская*",[1]итого!$1:$1048576,COLUMN(BK94),0)</f>
        <v>124415</v>
      </c>
      <c r="CK93" s="7">
        <f>VLOOKUP("*Амурская*",[1]итого!$1:$1048576,COLUMN(BL94),0)</f>
        <v>125842</v>
      </c>
      <c r="CL93" s="7">
        <f>VLOOKUP("*Амурская*",[1]итого!$1:$1048576,COLUMN(BM94),0)</f>
        <v>127076</v>
      </c>
      <c r="CM93" s="7">
        <f>VLOOKUP("*Амурская*",[1]итого!$1:$1048576,COLUMN(BN94),0)</f>
        <v>127384</v>
      </c>
      <c r="CN93" s="7">
        <f>VLOOKUP("*Амурская*",[1]итого!$1:$1048576,COLUMN(BO94),0)</f>
        <v>130213</v>
      </c>
      <c r="CO93" s="7">
        <f>VLOOKUP("*Амурская*",[1]итого!$1:$1048576,COLUMN(BP94),0)</f>
        <v>130186</v>
      </c>
      <c r="CP93" s="7">
        <f>VLOOKUP("*Амурская*",[1]итого!$1:$1048576,COLUMN(BQ94),0)</f>
        <v>131634</v>
      </c>
      <c r="CQ93" s="7">
        <f>VLOOKUP("*Амурская*",[1]итого!$1:$1048576,COLUMN(BR94),0)</f>
        <v>132021</v>
      </c>
      <c r="CR93" s="7">
        <f>VLOOKUP("*Амурская*",[1]итого!$1:$1048576,COLUMN(BS94),0)</f>
        <v>132723</v>
      </c>
      <c r="CS93" s="7">
        <f>VLOOKUP("*Амурская*",[1]итого!$1:$1048576,COLUMN(BT94),0)</f>
        <v>132363</v>
      </c>
      <c r="CT93" s="7">
        <f>VLOOKUP("*Амурская*",[1]итого!$1:$1048576,COLUMN(BU94),0)</f>
        <v>133902</v>
      </c>
      <c r="CU93" s="7">
        <f>VLOOKUP("*Амурская*",[1]итого!$1:$1048576,COLUMN(BV94),0)</f>
        <v>127791</v>
      </c>
      <c r="CV93" s="7">
        <f>VLOOKUP("*Амурская*",[1]итого!$1:$1048576,COLUMN(BW94),0)</f>
        <v>128328</v>
      </c>
      <c r="CW93" s="7">
        <f>VLOOKUP("*Амурская*",[1]итого!$1:$1048576,COLUMN(BX94),0)</f>
        <v>129046</v>
      </c>
      <c r="CX93" s="7">
        <f>VLOOKUP("*Амурская*",[1]итого!$1:$1048576,COLUMN(BY94),0)</f>
        <v>130277</v>
      </c>
      <c r="CY93" s="7">
        <f>VLOOKUP("*Амурская*",[1]итого!$1:$1048576,COLUMN(BZ94),0)</f>
        <v>131679</v>
      </c>
      <c r="CZ93" s="7">
        <f>VLOOKUP("*Амурская*",[1]итого!$1:$1048576,COLUMN(CA94),0)</f>
        <v>133246</v>
      </c>
      <c r="DA93" s="7">
        <f>VLOOKUP("*Амурская*",[1]итого!$1:$1048576,COLUMN(CB94),0)</f>
        <v>129932</v>
      </c>
      <c r="DB93" s="7">
        <f>VLOOKUP("*Амурская*",[1]итого!$1:$1048576,COLUMN(CC94),0)</f>
        <v>132073</v>
      </c>
      <c r="DC93" s="7">
        <f>VLOOKUP("*Амурская*",[1]итого!$1:$1048576,COLUMN(CD94),0)</f>
        <v>133996</v>
      </c>
      <c r="DD93" s="7">
        <f>VLOOKUP("*Амурская*",[1]итого!$1:$1048576,COLUMN(CE94),0)</f>
        <v>136242</v>
      </c>
      <c r="DE93" s="7">
        <f>VLOOKUP("*Амурская*",[1]итого!$1:$1048576,COLUMN(CF94),0)</f>
        <v>137987</v>
      </c>
      <c r="DF93" s="7">
        <f>VLOOKUP("*Амурская*",[1]итого!$1:$1048576,COLUMN(CG94),0)</f>
        <v>138689</v>
      </c>
    </row>
    <row r="94" spans="1:110" x14ac:dyDescent="0.25">
      <c r="A94" s="8" t="s">
        <v>87</v>
      </c>
      <c r="B94" s="7">
        <v>7881.11</v>
      </c>
      <c r="C94" s="7">
        <v>7961.0780000000004</v>
      </c>
      <c r="D94" s="7">
        <v>8026.1670000000004</v>
      </c>
      <c r="E94" s="7">
        <v>8020.8689999999997</v>
      </c>
      <c r="F94" s="7">
        <v>8148.4040000000005</v>
      </c>
      <c r="G94" s="7">
        <v>8245.2260000000006</v>
      </c>
      <c r="H94" s="7">
        <v>8429.2559999999994</v>
      </c>
      <c r="I94" s="7">
        <v>8588.4449999999997</v>
      </c>
      <c r="J94" s="7">
        <v>8533.5429999999997</v>
      </c>
      <c r="K94" s="7">
        <v>8633.8559999999998</v>
      </c>
      <c r="L94" s="7">
        <v>8787.4580000000005</v>
      </c>
      <c r="M94" s="7">
        <v>8849.0650000000005</v>
      </c>
      <c r="N94" s="7">
        <v>9023.27</v>
      </c>
      <c r="O94" s="7">
        <v>9143.4969999999994</v>
      </c>
      <c r="P94" s="7">
        <v>9354.8250000000007</v>
      </c>
      <c r="Q94" s="7">
        <v>9474.6990000000005</v>
      </c>
      <c r="R94" s="7">
        <v>9572.9539999999997</v>
      </c>
      <c r="S94" s="7">
        <v>9808.9220000000005</v>
      </c>
      <c r="T94" s="7">
        <v>9991.3279999999995</v>
      </c>
      <c r="U94" s="7">
        <v>10290.94</v>
      </c>
      <c r="V94" s="7">
        <v>10293.316999999999</v>
      </c>
      <c r="W94" s="7">
        <v>10595.434999999999</v>
      </c>
      <c r="X94" s="7">
        <v>10467.657999999999</v>
      </c>
      <c r="Y94" s="7">
        <v>10915.845292649999</v>
      </c>
      <c r="Z94" s="7">
        <v>11049.551141060001</v>
      </c>
      <c r="AA94" s="7">
        <f>VLOOKUP("*Магаданская*",[1]итого!$1:$1048576,COLUMN(B95),0)</f>
        <v>10916</v>
      </c>
      <c r="AB94" s="7">
        <f>VLOOKUP("*Магаданская*",[1]итого!$1:$1048576,COLUMN(C95),0)</f>
        <v>11050</v>
      </c>
      <c r="AC94" s="7">
        <f>VLOOKUP("*Магаданская*",[1]итого!$1:$1048576,COLUMN(D95),0)</f>
        <v>11141</v>
      </c>
      <c r="AD94" s="7">
        <f>VLOOKUP("*Магаданская*",[1]итого!$1:$1048576,COLUMN(E95),0)</f>
        <v>11311</v>
      </c>
      <c r="AE94" s="7">
        <f>VLOOKUP("*Магаданская*",[1]итого!$1:$1048576,COLUMN(F95),0)</f>
        <v>11417</v>
      </c>
      <c r="AF94" s="7">
        <f>VLOOKUP("*Магаданская*",[1]итого!$1:$1048576,COLUMN(G95),0)</f>
        <v>11546</v>
      </c>
      <c r="AG94" s="7">
        <f>VLOOKUP("*Магаданская*",[1]итого!$1:$1048576,COLUMN(H95),0)</f>
        <v>11774</v>
      </c>
      <c r="AH94" s="7">
        <f>VLOOKUP("*Магаданская*",[1]итого!$1:$1048576,COLUMN(I95),0)</f>
        <v>11960</v>
      </c>
      <c r="AI94" s="7">
        <f>VLOOKUP("*Магаданская*",[1]итого!$1:$1048576,COLUMN(J95),0)</f>
        <v>12195</v>
      </c>
      <c r="AJ94" s="7">
        <f>VLOOKUP("*Магаданская*",[1]итого!$1:$1048576,COLUMN(K95),0)</f>
        <v>12206</v>
      </c>
      <c r="AK94" s="7">
        <f>VLOOKUP("*Магаданская*",[1]итого!$1:$1048576,COLUMN(L95),0)</f>
        <v>12377</v>
      </c>
      <c r="AL94" s="7">
        <f>VLOOKUP("*Магаданская*",[1]итого!$1:$1048576,COLUMN(M95),0)</f>
        <v>12573</v>
      </c>
      <c r="AM94" s="7">
        <f>VLOOKUP("*Магаданская*",[1]итого!$1:$1048576,COLUMN(N95),0)</f>
        <v>12588</v>
      </c>
      <c r="AN94" s="7">
        <f>VLOOKUP("*Магаданская*",[1]итого!$1:$1048576,COLUMN(O95),0)</f>
        <v>12692</v>
      </c>
      <c r="AO94" s="7">
        <f>VLOOKUP("*Магаданская*",[1]итого!$1:$1048576,COLUMN(P95),0)</f>
        <v>12841</v>
      </c>
      <c r="AP94" s="7">
        <f>VLOOKUP("*Магаданская*",[1]итого!$1:$1048576,COLUMN(Q95),0)</f>
        <v>12914</v>
      </c>
      <c r="AQ94" s="7">
        <f>VLOOKUP("*Магаданская*",[1]итого!$1:$1048576,COLUMN(R95),0)</f>
        <v>12956</v>
      </c>
      <c r="AR94" s="7">
        <f>VLOOKUP("*Магаданская*",[1]итого!$1:$1048576,COLUMN(S95),0)</f>
        <v>13144</v>
      </c>
      <c r="AS94" s="7">
        <f>VLOOKUP("*Магаданская*",[1]итого!$1:$1048576,COLUMN(T95),0)</f>
        <v>13404</v>
      </c>
      <c r="AT94" s="7">
        <f>VLOOKUP("*Магаданская*",[1]итого!$1:$1048576,COLUMN(U95),0)</f>
        <v>13735</v>
      </c>
      <c r="AU94" s="7">
        <f>VLOOKUP("*Магаданская*",[1]итого!$1:$1048576,COLUMN(V95),0)</f>
        <v>14161</v>
      </c>
      <c r="AV94" s="7">
        <f>VLOOKUP("*Магаданская*",[1]итого!$1:$1048576,COLUMN(W95),0)</f>
        <v>14621</v>
      </c>
      <c r="AW94" s="7">
        <f>VLOOKUP("*Магаданская*",[1]итого!$1:$1048576,COLUMN(X95),0)</f>
        <v>14499</v>
      </c>
      <c r="AX94" s="7">
        <f>VLOOKUP("*Магаданская*",[1]итого!$1:$1048576,COLUMN(Y95),0)</f>
        <v>15049</v>
      </c>
      <c r="AY94" s="7">
        <f>VLOOKUP("*Магаданская*",[1]итого!$1:$1048576,COLUMN(Z95),0)</f>
        <v>15249</v>
      </c>
      <c r="AZ94" s="7">
        <f>VLOOKUP("*Магаданская*",[1]итого!$1:$1048576,COLUMN(AA95),0)</f>
        <v>15625</v>
      </c>
      <c r="BA94" s="7">
        <f>VLOOKUP("*Магаданская*",[1]итого!$1:$1048576,COLUMN(AB95),0)</f>
        <v>15947</v>
      </c>
      <c r="BB94" s="7">
        <f>VLOOKUP("*Магаданская*",[1]итого!$1:$1048576,COLUMN(AC95),0)</f>
        <v>16423</v>
      </c>
      <c r="BC94" s="7">
        <f>VLOOKUP("*Магаданская*",[1]итого!$1:$1048576,COLUMN(AD95),0)</f>
        <v>16760</v>
      </c>
      <c r="BD94" s="7">
        <f>VLOOKUP("*Магаданская*",[1]итого!$1:$1048576,COLUMN(AE95),0)</f>
        <v>17333</v>
      </c>
      <c r="BE94" s="7">
        <f>VLOOKUP("*Магаданская*",[1]итого!$1:$1048576,COLUMN(AF95),0)</f>
        <v>17888</v>
      </c>
      <c r="BF94" s="7">
        <f>VLOOKUP("*Магаданская*",[1]итого!$1:$1048576,COLUMN(AG95),0)</f>
        <v>18364</v>
      </c>
      <c r="BG94" s="7">
        <f>VLOOKUP("*Магаданская*",[1]итого!$1:$1048576,COLUMN(AH95),0)</f>
        <v>18822</v>
      </c>
      <c r="BH94" s="7">
        <f>VLOOKUP("*Магаданская*",[1]итого!$1:$1048576,COLUMN(AI95),0)</f>
        <v>19276</v>
      </c>
      <c r="BI94" s="7">
        <f>VLOOKUP("*Магаданская*",[1]итого!$1:$1048576,COLUMN(AJ95),0)</f>
        <v>19420</v>
      </c>
      <c r="BJ94" s="7">
        <f>VLOOKUP("*Магаданская*",[1]итого!$1:$1048576,COLUMN(AK95),0)</f>
        <v>20275</v>
      </c>
      <c r="BK94" s="7">
        <f>VLOOKUP("*Магаданская*",[1]итого!$1:$1048576,COLUMN(AL95),0)</f>
        <v>20454</v>
      </c>
      <c r="BL94" s="7">
        <f>VLOOKUP("*Магаданская*",[1]итого!$1:$1048576,COLUMN(AM95),0)</f>
        <v>20738</v>
      </c>
      <c r="BM94" s="7">
        <f>VLOOKUP("*Магаданская*",[1]итого!$1:$1048576,COLUMN(AN95),0)</f>
        <v>21060</v>
      </c>
      <c r="BN94" s="7">
        <f>VLOOKUP("*Магаданская*",[1]итого!$1:$1048576,COLUMN(AO95),0)</f>
        <v>20890</v>
      </c>
      <c r="BO94" s="7">
        <f>VLOOKUP("*Магаданская*",[1]итого!$1:$1048576,COLUMN(AP95),0)</f>
        <v>20719</v>
      </c>
      <c r="BP94" s="7">
        <f>VLOOKUP("*Магаданская*",[1]итого!$1:$1048576,COLUMN(AQ95),0)</f>
        <v>20722</v>
      </c>
      <c r="BQ94" s="7">
        <f>VLOOKUP("*Магаданская*",[1]итого!$1:$1048576,COLUMN(AR95),0)</f>
        <v>21016</v>
      </c>
      <c r="BR94" s="7">
        <f>VLOOKUP("*Магаданская*",[1]итого!$1:$1048576,COLUMN(AS95),0)</f>
        <v>21175</v>
      </c>
      <c r="BS94" s="7">
        <f>VLOOKUP("*Магаданская*",[1]итого!$1:$1048576,COLUMN(AT95),0)</f>
        <v>21756</v>
      </c>
      <c r="BT94" s="7">
        <f>VLOOKUP("*Магаданская*",[1]итого!$1:$1048576,COLUMN(AU95),0)</f>
        <v>22123</v>
      </c>
      <c r="BU94" s="7">
        <f>VLOOKUP("*Магаданская*",[1]итого!$1:$1048576,COLUMN(AV95),0)</f>
        <v>22463</v>
      </c>
      <c r="BV94" s="7">
        <f>VLOOKUP("*Магаданская*",[1]итого!$1:$1048576,COLUMN(AW95),0)</f>
        <v>22871</v>
      </c>
      <c r="BW94" s="7">
        <f>VLOOKUP("*Магаданская*",[1]итого!$1:$1048576,COLUMN(AX95),0)</f>
        <v>23070</v>
      </c>
      <c r="BX94" s="7">
        <f>VLOOKUP("*Магаданская*",[1]итого!$1:$1048576,COLUMN(AY95),0)</f>
        <v>23349</v>
      </c>
      <c r="BY94" s="7">
        <f>VLOOKUP("*Магаданская*",[1]итого!$1:$1048576,COLUMN(AZ95),0)</f>
        <v>23707</v>
      </c>
      <c r="BZ94" s="7">
        <f>VLOOKUP("*Магаданская*",[1]итого!$1:$1048576,COLUMN(BA95),0)</f>
        <v>23950</v>
      </c>
      <c r="CA94" s="7">
        <f>VLOOKUP("*Магаданская*",[1]итого!$1:$1048576,COLUMN(BB95),0)</f>
        <v>24510</v>
      </c>
      <c r="CB94" s="7">
        <f>VLOOKUP("*Магаданская*",[1]итого!$1:$1048576,COLUMN(BC95),0)</f>
        <v>24998</v>
      </c>
      <c r="CC94" s="7">
        <f>VLOOKUP("*Магаданская*",[1]итого!$1:$1048576,COLUMN(BD95),0)</f>
        <v>25115</v>
      </c>
      <c r="CD94" s="7">
        <f>VLOOKUP("*Магаданская*",[1]итого!$1:$1048576,COLUMN(BE95),0)</f>
        <v>25762</v>
      </c>
      <c r="CE94" s="7">
        <f>VLOOKUP("*Магаданская*",[1]итого!$1:$1048576,COLUMN(BF95),0)</f>
        <v>26623</v>
      </c>
      <c r="CF94" s="7">
        <f>VLOOKUP("*Магаданская*",[1]итого!$1:$1048576,COLUMN(BG95),0)</f>
        <v>27355</v>
      </c>
      <c r="CG94" s="7">
        <f>VLOOKUP("*Магаданская*",[1]итого!$1:$1048576,COLUMN(BH95),0)</f>
        <v>27664</v>
      </c>
      <c r="CH94" s="7">
        <f>VLOOKUP("*Магаданская*",[1]итого!$1:$1048576,COLUMN(BI95),0)</f>
        <v>27627</v>
      </c>
      <c r="CI94" s="7">
        <f>VLOOKUP("*Магаданская*",[1]итого!$1:$1048576,COLUMN(BJ95),0)</f>
        <v>27729</v>
      </c>
      <c r="CJ94" s="7">
        <f>VLOOKUP("*Магаданская*",[1]итого!$1:$1048576,COLUMN(BK95),0)</f>
        <v>27678</v>
      </c>
      <c r="CK94" s="7">
        <f>VLOOKUP("*Магаданская*",[1]итого!$1:$1048576,COLUMN(BL95),0)</f>
        <v>27894</v>
      </c>
      <c r="CL94" s="7">
        <f>VLOOKUP("*Магаданская*",[1]итого!$1:$1048576,COLUMN(BM95),0)</f>
        <v>28051</v>
      </c>
      <c r="CM94" s="7">
        <f>VLOOKUP("*Магаданская*",[1]итого!$1:$1048576,COLUMN(BN95),0)</f>
        <v>28335</v>
      </c>
      <c r="CN94" s="7">
        <f>VLOOKUP("*Магаданская*",[1]итого!$1:$1048576,COLUMN(BO95),0)</f>
        <v>28813</v>
      </c>
      <c r="CO94" s="7">
        <f>VLOOKUP("*Магаданская*",[1]итого!$1:$1048576,COLUMN(BP95),0)</f>
        <v>28602</v>
      </c>
      <c r="CP94" s="7">
        <f>VLOOKUP("*Магаданская*",[1]итого!$1:$1048576,COLUMN(BQ95),0)</f>
        <v>28642</v>
      </c>
      <c r="CQ94" s="7">
        <f>VLOOKUP("*Магаданская*",[1]итого!$1:$1048576,COLUMN(BR95),0)</f>
        <v>28582</v>
      </c>
      <c r="CR94" s="7">
        <f>VLOOKUP("*Магаданская*",[1]итого!$1:$1048576,COLUMN(BS95),0)</f>
        <v>28678</v>
      </c>
      <c r="CS94" s="7">
        <f>VLOOKUP("*Магаданская*",[1]итого!$1:$1048576,COLUMN(BT95),0)</f>
        <v>28407</v>
      </c>
      <c r="CT94" s="7">
        <f>VLOOKUP("*Магаданская*",[1]итого!$1:$1048576,COLUMN(BU95),0)</f>
        <v>28313</v>
      </c>
      <c r="CU94" s="7">
        <f>VLOOKUP("*Магаданская*",[1]итого!$1:$1048576,COLUMN(BV95),0)</f>
        <v>26179</v>
      </c>
      <c r="CV94" s="7">
        <f>VLOOKUP("*Магаданская*",[1]итого!$1:$1048576,COLUMN(BW95),0)</f>
        <v>26111</v>
      </c>
      <c r="CW94" s="7">
        <f>VLOOKUP("*Магаданская*",[1]итого!$1:$1048576,COLUMN(BX95),0)</f>
        <v>26012</v>
      </c>
      <c r="CX94" s="7">
        <f>VLOOKUP("*Магаданская*",[1]итого!$1:$1048576,COLUMN(BY95),0)</f>
        <v>26120</v>
      </c>
      <c r="CY94" s="7">
        <f>VLOOKUP("*Магаданская*",[1]итого!$1:$1048576,COLUMN(BZ95),0)</f>
        <v>26342</v>
      </c>
      <c r="CZ94" s="7">
        <f>VLOOKUP("*Магаданская*",[1]итого!$1:$1048576,COLUMN(CA95),0)</f>
        <v>26398</v>
      </c>
      <c r="DA94" s="7">
        <f>VLOOKUP("*Магаданская*",[1]итого!$1:$1048576,COLUMN(CB95),0)</f>
        <v>25868</v>
      </c>
      <c r="DB94" s="7">
        <f>VLOOKUP("*Магаданская*",[1]итого!$1:$1048576,COLUMN(CC95),0)</f>
        <v>26108</v>
      </c>
      <c r="DC94" s="7">
        <f>VLOOKUP("*Магаданская*",[1]итого!$1:$1048576,COLUMN(CD95),0)</f>
        <v>26366</v>
      </c>
      <c r="DD94" s="7">
        <f>VLOOKUP("*Магаданская*",[1]итого!$1:$1048576,COLUMN(CE95),0)</f>
        <v>26720</v>
      </c>
      <c r="DE94" s="7">
        <f>VLOOKUP("*Магаданская*",[1]итого!$1:$1048576,COLUMN(CF95),0)</f>
        <v>27066</v>
      </c>
      <c r="DF94" s="7">
        <f>VLOOKUP("*Магаданская*",[1]итого!$1:$1048576,COLUMN(CG95),0)</f>
        <v>27080</v>
      </c>
    </row>
    <row r="95" spans="1:110" x14ac:dyDescent="0.25">
      <c r="A95" s="8" t="s">
        <v>88</v>
      </c>
      <c r="B95" s="7">
        <v>19595.688999999998</v>
      </c>
      <c r="C95" s="7">
        <v>19843.111000000001</v>
      </c>
      <c r="D95" s="7">
        <v>20007.743999999999</v>
      </c>
      <c r="E95" s="7">
        <v>20055.008000000002</v>
      </c>
      <c r="F95" s="7">
        <v>20433.319</v>
      </c>
      <c r="G95" s="7">
        <v>20706.400000000001</v>
      </c>
      <c r="H95" s="7">
        <v>21091.476999999999</v>
      </c>
      <c r="I95" s="7">
        <v>21501.003000000001</v>
      </c>
      <c r="J95" s="7">
        <v>21880.346000000001</v>
      </c>
      <c r="K95" s="7">
        <v>22308.685000000001</v>
      </c>
      <c r="L95" s="7">
        <v>22809.148000000001</v>
      </c>
      <c r="M95" s="7">
        <v>22795.565999999999</v>
      </c>
      <c r="N95" s="7">
        <v>23105.741999999998</v>
      </c>
      <c r="O95" s="7">
        <v>23702.945</v>
      </c>
      <c r="P95" s="7">
        <v>24277.251</v>
      </c>
      <c r="Q95" s="7">
        <v>24822.371999999999</v>
      </c>
      <c r="R95" s="7">
        <v>25391.135999999999</v>
      </c>
      <c r="S95" s="7">
        <v>26077.41</v>
      </c>
      <c r="T95" s="7">
        <v>26771.977999999999</v>
      </c>
      <c r="U95" s="7">
        <v>27419.474999999999</v>
      </c>
      <c r="V95" s="7">
        <v>27998.088</v>
      </c>
      <c r="W95" s="7">
        <v>28574.852999999999</v>
      </c>
      <c r="X95" s="7">
        <v>28154.991000000002</v>
      </c>
      <c r="Y95" s="7">
        <v>29464.00414682</v>
      </c>
      <c r="Z95" s="7">
        <v>29844.626828830002</v>
      </c>
      <c r="AA95" s="7">
        <f>VLOOKUP("*Сахалинская*",[1]итого!$1:$1048576,COLUMN(B96),0)</f>
        <v>29464</v>
      </c>
      <c r="AB95" s="7">
        <f>VLOOKUP("*Сахалинская*",[1]итого!$1:$1048576,COLUMN(C96),0)</f>
        <v>29845</v>
      </c>
      <c r="AC95" s="7">
        <f>VLOOKUP("*Сахалинская*",[1]итого!$1:$1048576,COLUMN(D96),0)</f>
        <v>30396</v>
      </c>
      <c r="AD95" s="7">
        <f>VLOOKUP("*Сахалинская*",[1]итого!$1:$1048576,COLUMN(E96),0)</f>
        <v>30951</v>
      </c>
      <c r="AE95" s="7">
        <f>VLOOKUP("*Сахалинская*",[1]итого!$1:$1048576,COLUMN(F96),0)</f>
        <v>31407</v>
      </c>
      <c r="AF95" s="7">
        <f>VLOOKUP("*Сахалинская*",[1]итого!$1:$1048576,COLUMN(G96),0)</f>
        <v>31864</v>
      </c>
      <c r="AG95" s="7">
        <f>VLOOKUP("*Сахалинская*",[1]итого!$1:$1048576,COLUMN(H96),0)</f>
        <v>32063</v>
      </c>
      <c r="AH95" s="7">
        <f>VLOOKUP("*Сахалинская*",[1]итого!$1:$1048576,COLUMN(I96),0)</f>
        <v>32371</v>
      </c>
      <c r="AI95" s="7">
        <f>VLOOKUP("*Сахалинская*",[1]итого!$1:$1048576,COLUMN(J96),0)</f>
        <v>32769</v>
      </c>
      <c r="AJ95" s="7">
        <f>VLOOKUP("*Сахалинская*",[1]итого!$1:$1048576,COLUMN(K96),0)</f>
        <v>32382</v>
      </c>
      <c r="AK95" s="7">
        <f>VLOOKUP("*Сахалинская*",[1]итого!$1:$1048576,COLUMN(L96),0)</f>
        <v>33145</v>
      </c>
      <c r="AL95" s="7">
        <f>VLOOKUP("*Сахалинская*",[1]итого!$1:$1048576,COLUMN(M96),0)</f>
        <v>34038</v>
      </c>
      <c r="AM95" s="7">
        <f>VLOOKUP("*Сахалинская*",[1]итого!$1:$1048576,COLUMN(N96),0)</f>
        <v>34483</v>
      </c>
      <c r="AN95" s="7">
        <f>VLOOKUP("*Сахалинская*",[1]итого!$1:$1048576,COLUMN(O96),0)</f>
        <v>35208</v>
      </c>
      <c r="AO95" s="7">
        <f>VLOOKUP("*Сахалинская*",[1]итого!$1:$1048576,COLUMN(P96),0)</f>
        <v>35781</v>
      </c>
      <c r="AP95" s="7">
        <f>VLOOKUP("*Сахалинская*",[1]итого!$1:$1048576,COLUMN(Q96),0)</f>
        <v>36631</v>
      </c>
      <c r="AQ95" s="7">
        <f>VLOOKUP("*Сахалинская*",[1]итого!$1:$1048576,COLUMN(R96),0)</f>
        <v>37314</v>
      </c>
      <c r="AR95" s="7">
        <f>VLOOKUP("*Сахалинская*",[1]итого!$1:$1048576,COLUMN(S96),0)</f>
        <v>38252</v>
      </c>
      <c r="AS95" s="7">
        <f>VLOOKUP("*Сахалинская*",[1]итого!$1:$1048576,COLUMN(T96),0)</f>
        <v>39265</v>
      </c>
      <c r="AT95" s="7">
        <f>VLOOKUP("*Сахалинская*",[1]итого!$1:$1048576,COLUMN(U96),0)</f>
        <v>40349</v>
      </c>
      <c r="AU95" s="7">
        <f>VLOOKUP("*Сахалинская*",[1]итого!$1:$1048576,COLUMN(V96),0)</f>
        <v>41751</v>
      </c>
      <c r="AV95" s="7">
        <f>VLOOKUP("*Сахалинская*",[1]итого!$1:$1048576,COLUMN(W96),0)</f>
        <v>43069</v>
      </c>
      <c r="AW95" s="7">
        <f>VLOOKUP("*Сахалинская*",[1]итого!$1:$1048576,COLUMN(X96),0)</f>
        <v>43259</v>
      </c>
      <c r="AX95" s="7">
        <f>VLOOKUP("*Сахалинская*",[1]итого!$1:$1048576,COLUMN(Y96),0)</f>
        <v>43771</v>
      </c>
      <c r="AY95" s="7">
        <f>VLOOKUP("*Сахалинская*",[1]итого!$1:$1048576,COLUMN(Z96),0)</f>
        <v>44172</v>
      </c>
      <c r="AZ95" s="7">
        <f>VLOOKUP("*Сахалинская*",[1]итого!$1:$1048576,COLUMN(AA96),0)</f>
        <v>45231</v>
      </c>
      <c r="BA95" s="7">
        <f>VLOOKUP("*Сахалинская*",[1]итого!$1:$1048576,COLUMN(AB96),0)</f>
        <v>46600</v>
      </c>
      <c r="BB95" s="7">
        <f>VLOOKUP("*Сахалинская*",[1]итого!$1:$1048576,COLUMN(AC96),0)</f>
        <v>48344</v>
      </c>
      <c r="BC95" s="7">
        <f>VLOOKUP("*Сахалинская*",[1]итого!$1:$1048576,COLUMN(AD96),0)</f>
        <v>49772</v>
      </c>
      <c r="BD95" s="7">
        <f>VLOOKUP("*Сахалинская*",[1]итого!$1:$1048576,COLUMN(AE96),0)</f>
        <v>51836</v>
      </c>
      <c r="BE95" s="7">
        <f>VLOOKUP("*Сахалинская*",[1]итого!$1:$1048576,COLUMN(AF96),0)</f>
        <v>53695</v>
      </c>
      <c r="BF95" s="7">
        <f>VLOOKUP("*Сахалинская*",[1]итого!$1:$1048576,COLUMN(AG96),0)</f>
        <v>55074</v>
      </c>
      <c r="BG95" s="7">
        <f>VLOOKUP("*Сахалинская*",[1]итого!$1:$1048576,COLUMN(AH96),0)</f>
        <v>56589</v>
      </c>
      <c r="BH95" s="7">
        <f>VLOOKUP("*Сахалинская*",[1]итого!$1:$1048576,COLUMN(AI96),0)</f>
        <v>57659</v>
      </c>
      <c r="BI95" s="7">
        <f>VLOOKUP("*Сахалинская*",[1]итого!$1:$1048576,COLUMN(AJ96),0)</f>
        <v>57226</v>
      </c>
      <c r="BJ95" s="7">
        <f>VLOOKUP("*Сахалинская*",[1]итого!$1:$1048576,COLUMN(AK96),0)</f>
        <v>59673</v>
      </c>
      <c r="BK95" s="7">
        <f>VLOOKUP("*Сахалинская*",[1]итого!$1:$1048576,COLUMN(AL96),0)</f>
        <v>60397</v>
      </c>
      <c r="BL95" s="7">
        <f>VLOOKUP("*Сахалинская*",[1]итого!$1:$1048576,COLUMN(AM96),0)</f>
        <v>61390</v>
      </c>
      <c r="BM95" s="7">
        <f>VLOOKUP("*Сахалинская*",[1]итого!$1:$1048576,COLUMN(AN96),0)</f>
        <v>62885</v>
      </c>
      <c r="BN95" s="7">
        <f>VLOOKUP("*Сахалинская*",[1]итого!$1:$1048576,COLUMN(AO96),0)</f>
        <v>62924</v>
      </c>
      <c r="BO95" s="7">
        <f>VLOOKUP("*Сахалинская*",[1]итого!$1:$1048576,COLUMN(AP96),0)</f>
        <v>62816</v>
      </c>
      <c r="BP95" s="7">
        <f>VLOOKUP("*Сахалинская*",[1]итого!$1:$1048576,COLUMN(AQ96),0)</f>
        <v>63341</v>
      </c>
      <c r="BQ95" s="7">
        <f>VLOOKUP("*Сахалинская*",[1]итого!$1:$1048576,COLUMN(AR96),0)</f>
        <v>64161</v>
      </c>
      <c r="BR95" s="7">
        <f>VLOOKUP("*Сахалинская*",[1]итого!$1:$1048576,COLUMN(AS96),0)</f>
        <v>64330</v>
      </c>
      <c r="BS95" s="7">
        <f>VLOOKUP("*Сахалинская*",[1]итого!$1:$1048576,COLUMN(AT96),0)</f>
        <v>65892</v>
      </c>
      <c r="BT95" s="7">
        <f>VLOOKUP("*Сахалинская*",[1]итого!$1:$1048576,COLUMN(AU96),0)</f>
        <v>67025</v>
      </c>
      <c r="BU95" s="7">
        <f>VLOOKUP("*Сахалинская*",[1]итого!$1:$1048576,COLUMN(AV96),0)</f>
        <v>68120</v>
      </c>
      <c r="BV95" s="7">
        <f>VLOOKUP("*Сахалинская*",[1]итого!$1:$1048576,COLUMN(AW96),0)</f>
        <v>69027</v>
      </c>
      <c r="BW95" s="7">
        <f>VLOOKUP("*Сахалинская*",[1]итого!$1:$1048576,COLUMN(AX96),0)</f>
        <v>69255</v>
      </c>
      <c r="BX95" s="7">
        <f>VLOOKUP("*Сахалинская*",[1]итого!$1:$1048576,COLUMN(AY96),0)</f>
        <v>70320</v>
      </c>
      <c r="BY95" s="7">
        <f>VLOOKUP("*Сахалинская*",[1]итого!$1:$1048576,COLUMN(AZ96),0)</f>
        <v>71831</v>
      </c>
      <c r="BZ95" s="7">
        <f>VLOOKUP("*Сахалинская*",[1]итого!$1:$1048576,COLUMN(BA96),0)</f>
        <v>73209</v>
      </c>
      <c r="CA95" s="7">
        <f>VLOOKUP("*Сахалинская*",[1]итого!$1:$1048576,COLUMN(BB96),0)</f>
        <v>74827</v>
      </c>
      <c r="CB95" s="7">
        <f>VLOOKUP("*Сахалинская*",[1]итого!$1:$1048576,COLUMN(BC96),0)</f>
        <v>76766</v>
      </c>
      <c r="CC95" s="7">
        <f>VLOOKUP("*Сахалинская*",[1]итого!$1:$1048576,COLUMN(BD96),0)</f>
        <v>77559</v>
      </c>
      <c r="CD95" s="7">
        <f>VLOOKUP("*Сахалинская*",[1]итого!$1:$1048576,COLUMN(BE96),0)</f>
        <v>79924</v>
      </c>
      <c r="CE95" s="7">
        <f>VLOOKUP("*Сахалинская*",[1]итого!$1:$1048576,COLUMN(BF96),0)</f>
        <v>82321</v>
      </c>
      <c r="CF95" s="7">
        <f>VLOOKUP("*Сахалинская*",[1]итого!$1:$1048576,COLUMN(BG96),0)</f>
        <v>84296</v>
      </c>
      <c r="CG95" s="7">
        <f>VLOOKUP("*Сахалинская*",[1]итого!$1:$1048576,COLUMN(BH96),0)</f>
        <v>85997</v>
      </c>
      <c r="CH95" s="7">
        <f>VLOOKUP("*Сахалинская*",[1]итого!$1:$1048576,COLUMN(BI96),0)</f>
        <v>87039</v>
      </c>
      <c r="CI95" s="7">
        <f>VLOOKUP("*Сахалинская*",[1]итого!$1:$1048576,COLUMN(BJ96),0)</f>
        <v>87460</v>
      </c>
      <c r="CJ95" s="7">
        <f>VLOOKUP("*Сахалинская*",[1]итого!$1:$1048576,COLUMN(BK96),0)</f>
        <v>87725</v>
      </c>
      <c r="CK95" s="7">
        <f>VLOOKUP("*Сахалинская*",[1]итого!$1:$1048576,COLUMN(BL96),0)</f>
        <v>88917</v>
      </c>
      <c r="CL95" s="7">
        <f>VLOOKUP("*Сахалинская*",[1]итого!$1:$1048576,COLUMN(BM96),0)</f>
        <v>89163</v>
      </c>
      <c r="CM95" s="7">
        <f>VLOOKUP("*Сахалинская*",[1]итого!$1:$1048576,COLUMN(BN96),0)</f>
        <v>89522</v>
      </c>
      <c r="CN95" s="7">
        <f>VLOOKUP("*Сахалинская*",[1]итого!$1:$1048576,COLUMN(BO96),0)</f>
        <v>91180</v>
      </c>
      <c r="CO95" s="7">
        <f>VLOOKUP("*Сахалинская*",[1]итого!$1:$1048576,COLUMN(BP96),0)</f>
        <v>91643</v>
      </c>
      <c r="CP95" s="7">
        <f>VLOOKUP("*Сахалинская*",[1]итого!$1:$1048576,COLUMN(BQ96),0)</f>
        <v>92741</v>
      </c>
      <c r="CQ95" s="7">
        <f>VLOOKUP("*Сахалинская*",[1]итого!$1:$1048576,COLUMN(BR96),0)</f>
        <v>92857</v>
      </c>
      <c r="CR95" s="7">
        <f>VLOOKUP("*Сахалинская*",[1]итого!$1:$1048576,COLUMN(BS96),0)</f>
        <v>92998</v>
      </c>
      <c r="CS95" s="7">
        <f>VLOOKUP("*Сахалинская*",[1]итого!$1:$1048576,COLUMN(BT96),0)</f>
        <v>94237</v>
      </c>
      <c r="CT95" s="7">
        <f>VLOOKUP("*Сахалинская*",[1]итого!$1:$1048576,COLUMN(BU96),0)</f>
        <v>94602</v>
      </c>
      <c r="CU95" s="7">
        <f>VLOOKUP("*Сахалинская*",[1]итого!$1:$1048576,COLUMN(BV96),0)</f>
        <v>92504</v>
      </c>
      <c r="CV95" s="7">
        <f>VLOOKUP("*Сахалинская*",[1]итого!$1:$1048576,COLUMN(BW96),0)</f>
        <v>92680</v>
      </c>
      <c r="CW95" s="7">
        <f>VLOOKUP("*Сахалинская*",[1]итого!$1:$1048576,COLUMN(BX96),0)</f>
        <v>93169</v>
      </c>
      <c r="CX95" s="7">
        <f>VLOOKUP("*Сахалинская*",[1]итого!$1:$1048576,COLUMN(BY96),0)</f>
        <v>94138</v>
      </c>
      <c r="CY95" s="7">
        <f>VLOOKUP("*Сахалинская*",[1]итого!$1:$1048576,COLUMN(BZ96),0)</f>
        <v>95500</v>
      </c>
      <c r="CZ95" s="7">
        <f>VLOOKUP("*Сахалинская*",[1]итого!$1:$1048576,COLUMN(CA96),0)</f>
        <v>96876</v>
      </c>
      <c r="DA95" s="7">
        <f>VLOOKUP("*Сахалинская*",[1]итого!$1:$1048576,COLUMN(CB96),0)</f>
        <v>96483</v>
      </c>
      <c r="DB95" s="7">
        <f>VLOOKUP("*Сахалинская*",[1]итого!$1:$1048576,COLUMN(CC96),0)</f>
        <v>98123</v>
      </c>
      <c r="DC95" s="7">
        <f>VLOOKUP("*Сахалинская*",[1]итого!$1:$1048576,COLUMN(CD96),0)</f>
        <v>99562</v>
      </c>
      <c r="DD95" s="7">
        <f>VLOOKUP("*Сахалинская*",[1]итого!$1:$1048576,COLUMN(CE96),0)</f>
        <v>101244</v>
      </c>
      <c r="DE95" s="7">
        <f>VLOOKUP("*Сахалинская*",[1]итого!$1:$1048576,COLUMN(CF96),0)</f>
        <v>102256</v>
      </c>
      <c r="DF95" s="7">
        <f>VLOOKUP("*Сахалинская*",[1]итого!$1:$1048576,COLUMN(CG96),0)</f>
        <v>102708</v>
      </c>
    </row>
    <row r="96" spans="1:110" x14ac:dyDescent="0.25">
      <c r="A96" s="8" t="s">
        <v>89</v>
      </c>
      <c r="B96" s="7">
        <v>4136.87</v>
      </c>
      <c r="C96" s="7">
        <v>4168.9210000000003</v>
      </c>
      <c r="D96" s="7">
        <v>4200.2370000000001</v>
      </c>
      <c r="E96" s="7">
        <v>4116.43</v>
      </c>
      <c r="F96" s="7">
        <v>4148.5550000000003</v>
      </c>
      <c r="G96" s="7">
        <v>4150.3490000000002</v>
      </c>
      <c r="H96" s="7">
        <v>4173.433</v>
      </c>
      <c r="I96" s="7">
        <v>4258.87</v>
      </c>
      <c r="J96" s="7">
        <v>4327.8050000000003</v>
      </c>
      <c r="K96" s="7">
        <v>4408.8440000000001</v>
      </c>
      <c r="L96" s="7">
        <v>4459.7179999999998</v>
      </c>
      <c r="M96" s="7">
        <v>4458.2700000000004</v>
      </c>
      <c r="N96" s="7">
        <v>4519.3239999999996</v>
      </c>
      <c r="O96" s="7">
        <v>4603.2479999999996</v>
      </c>
      <c r="P96" s="7">
        <v>4706.2179999999998</v>
      </c>
      <c r="Q96" s="7">
        <v>4831.8779999999997</v>
      </c>
      <c r="R96" s="7">
        <v>4915.66</v>
      </c>
      <c r="S96" s="7">
        <v>5023.5360000000001</v>
      </c>
      <c r="T96" s="7">
        <v>5126.7349999999997</v>
      </c>
      <c r="U96" s="7">
        <v>5207.433</v>
      </c>
      <c r="V96" s="7">
        <v>5308.7259999999997</v>
      </c>
      <c r="W96" s="7">
        <v>5428.9560000000001</v>
      </c>
      <c r="X96" s="7">
        <v>5409.5609999999997</v>
      </c>
      <c r="Y96" s="7">
        <v>5454.0918037900001</v>
      </c>
      <c r="Z96" s="7">
        <v>5578.9746530700004</v>
      </c>
      <c r="AA96" s="7">
        <f>VLOOKUP("*Еврейская*",[1]итого!$1:$1048576,COLUMN(B97),0)</f>
        <v>5454</v>
      </c>
      <c r="AB96" s="7">
        <f>VLOOKUP("*Еврейская*",[1]итого!$1:$1048576,COLUMN(C97),0)</f>
        <v>5579</v>
      </c>
      <c r="AC96" s="7">
        <f>VLOOKUP("*Еврейская*",[1]итого!$1:$1048576,COLUMN(D97),0)</f>
        <v>5626</v>
      </c>
      <c r="AD96" s="7">
        <f>VLOOKUP("*Еврейская*",[1]итого!$1:$1048576,COLUMN(E97),0)</f>
        <v>5684</v>
      </c>
      <c r="AE96" s="7">
        <f>VLOOKUP("*Еврейская*",[1]итого!$1:$1048576,COLUMN(F97),0)</f>
        <v>5766</v>
      </c>
      <c r="AF96" s="7">
        <f>VLOOKUP("*Еврейская*",[1]итого!$1:$1048576,COLUMN(G97),0)</f>
        <v>5829</v>
      </c>
      <c r="AG96" s="7">
        <f>VLOOKUP("*Еврейская*",[1]итого!$1:$1048576,COLUMN(H97),0)</f>
        <v>5907</v>
      </c>
      <c r="AH96" s="7">
        <f>VLOOKUP("*Еврейская*",[1]итого!$1:$1048576,COLUMN(I97),0)</f>
        <v>5967</v>
      </c>
      <c r="AI96" s="7">
        <f>VLOOKUP("*Еврейская*",[1]итого!$1:$1048576,COLUMN(J97),0)</f>
        <v>6003</v>
      </c>
      <c r="AJ96" s="7">
        <f>VLOOKUP("*Еврейская*",[1]итого!$1:$1048576,COLUMN(K97),0)</f>
        <v>6071</v>
      </c>
      <c r="AK96" s="7">
        <f>VLOOKUP("*Еврейская*",[1]итого!$1:$1048576,COLUMN(L97),0)</f>
        <v>6101</v>
      </c>
      <c r="AL96" s="7">
        <f>VLOOKUP("*Еврейская*",[1]итого!$1:$1048576,COLUMN(M97),0)</f>
        <v>6129</v>
      </c>
      <c r="AM96" s="7">
        <f>VLOOKUP("*Еврейская*",[1]итого!$1:$1048576,COLUMN(N97),0)</f>
        <v>6169</v>
      </c>
      <c r="AN96" s="7">
        <f>VLOOKUP("*Еврейская*",[1]итого!$1:$1048576,COLUMN(O97),0)</f>
        <v>6146</v>
      </c>
      <c r="AO96" s="7">
        <f>VLOOKUP("*Еврейская*",[1]итого!$1:$1048576,COLUMN(P97),0)</f>
        <v>6255</v>
      </c>
      <c r="AP96" s="7">
        <f>VLOOKUP("*Еврейская*",[1]итого!$1:$1048576,COLUMN(Q97),0)</f>
        <v>6333</v>
      </c>
      <c r="AQ96" s="7">
        <f>VLOOKUP("*Еврейская*",[1]итого!$1:$1048576,COLUMN(R97),0)</f>
        <v>6445</v>
      </c>
      <c r="AR96" s="7">
        <f>VLOOKUP("*Еврейская*",[1]итого!$1:$1048576,COLUMN(S97),0)</f>
        <v>6486</v>
      </c>
      <c r="AS96" s="7">
        <f>VLOOKUP("*Еврейская*",[1]итого!$1:$1048576,COLUMN(T97),0)</f>
        <v>6566</v>
      </c>
      <c r="AT96" s="7">
        <f>VLOOKUP("*Еврейская*",[1]итого!$1:$1048576,COLUMN(U97),0)</f>
        <v>6661</v>
      </c>
      <c r="AU96" s="7">
        <f>VLOOKUP("*Еврейская*",[1]итого!$1:$1048576,COLUMN(V97),0)</f>
        <v>6739</v>
      </c>
      <c r="AV96" s="7">
        <f>VLOOKUP("*Еврейская*",[1]итого!$1:$1048576,COLUMN(W97),0)</f>
        <v>6857</v>
      </c>
      <c r="AW96" s="7">
        <f>VLOOKUP("*Еврейская*",[1]итого!$1:$1048576,COLUMN(X97),0)</f>
        <v>6889</v>
      </c>
      <c r="AX96" s="7">
        <f>VLOOKUP("*Еврейская*",[1]итого!$1:$1048576,COLUMN(Y97),0)</f>
        <v>6926</v>
      </c>
      <c r="AY96" s="7">
        <f>VLOOKUP("*Еврейская*",[1]итого!$1:$1048576,COLUMN(Z97),0)</f>
        <v>6982</v>
      </c>
      <c r="AZ96" s="7">
        <f>VLOOKUP("*Еврейская*",[1]итого!$1:$1048576,COLUMN(AA97),0)</f>
        <v>7009</v>
      </c>
      <c r="BA96" s="7">
        <f>VLOOKUP("*Еврейская*",[1]итого!$1:$1048576,COLUMN(AB97),0)</f>
        <v>7100</v>
      </c>
      <c r="BB96" s="7">
        <f>VLOOKUP("*Еврейская*",[1]итого!$1:$1048576,COLUMN(AC97),0)</f>
        <v>7240</v>
      </c>
      <c r="BC96" s="7">
        <f>VLOOKUP("*Еврейская*",[1]итого!$1:$1048576,COLUMN(AD97),0)</f>
        <v>7372</v>
      </c>
      <c r="BD96" s="7">
        <f>VLOOKUP("*Еврейская*",[1]итого!$1:$1048576,COLUMN(AE97),0)</f>
        <v>7596</v>
      </c>
      <c r="BE96" s="7">
        <f>VLOOKUP("*Еврейская*",[1]итого!$1:$1048576,COLUMN(AF97),0)</f>
        <v>7772</v>
      </c>
      <c r="BF96" s="7">
        <f>VLOOKUP("*Еврейская*",[1]итого!$1:$1048576,COLUMN(AG97),0)</f>
        <v>7904</v>
      </c>
      <c r="BG96" s="7">
        <f>VLOOKUP("*Еврейская*",[1]итого!$1:$1048576,COLUMN(AH97),0)</f>
        <v>8058</v>
      </c>
      <c r="BH96" s="7">
        <f>VLOOKUP("*Еврейская*",[1]итого!$1:$1048576,COLUMN(AI97),0)</f>
        <v>8149</v>
      </c>
      <c r="BI96" s="7">
        <f>VLOOKUP("*Еврейская*",[1]итого!$1:$1048576,COLUMN(AJ97),0)</f>
        <v>8160</v>
      </c>
      <c r="BJ96" s="7">
        <f>VLOOKUP("*Еврейская*",[1]итого!$1:$1048576,COLUMN(AK97),0)</f>
        <v>8381</v>
      </c>
      <c r="BK96" s="7">
        <f>VLOOKUP("*Еврейская*",[1]итого!$1:$1048576,COLUMN(AL97),0)</f>
        <v>8526</v>
      </c>
      <c r="BL96" s="7">
        <f>VLOOKUP("*Еврейская*",[1]итого!$1:$1048576,COLUMN(AM97),0)</f>
        <v>8761</v>
      </c>
      <c r="BM96" s="7">
        <f>VLOOKUP("*Еврейская*",[1]итого!$1:$1048576,COLUMN(AN97),0)</f>
        <v>8957</v>
      </c>
      <c r="BN96" s="7">
        <f>VLOOKUP("*Еврейская*",[1]итого!$1:$1048576,COLUMN(AO97),0)</f>
        <v>8974</v>
      </c>
      <c r="BO96" s="7">
        <f>VLOOKUP("*Еврейская*",[1]итого!$1:$1048576,COLUMN(AP97),0)</f>
        <v>9007</v>
      </c>
      <c r="BP96" s="7">
        <f>VLOOKUP("*Еврейская*",[1]итого!$1:$1048576,COLUMN(AQ97),0)</f>
        <v>9018</v>
      </c>
      <c r="BQ96" s="7">
        <f>VLOOKUP("*Еврейская*",[1]итого!$1:$1048576,COLUMN(AR97),0)</f>
        <v>9175</v>
      </c>
      <c r="BR96" s="7">
        <f>VLOOKUP("*Еврейская*",[1]итого!$1:$1048576,COLUMN(AS97),0)</f>
        <v>9158</v>
      </c>
      <c r="BS96" s="7">
        <f>VLOOKUP("*Еврейская*",[1]итого!$1:$1048576,COLUMN(AT97),0)</f>
        <v>9412</v>
      </c>
      <c r="BT96" s="7">
        <f>VLOOKUP("*Еврейская*",[1]итого!$1:$1048576,COLUMN(AU97),0)</f>
        <v>9614</v>
      </c>
      <c r="BU96" s="7">
        <f>VLOOKUP("*Еврейская*",[1]итого!$1:$1048576,COLUMN(AV97),0)</f>
        <v>9800</v>
      </c>
      <c r="BV96" s="7">
        <f>VLOOKUP("*Еврейская*",[1]итого!$1:$1048576,COLUMN(AW97),0)</f>
        <v>10045</v>
      </c>
      <c r="BW96" s="7">
        <f>VLOOKUP("*Еврейская*",[1]итого!$1:$1048576,COLUMN(AX97),0)</f>
        <v>10080</v>
      </c>
      <c r="BX96" s="7">
        <f>VLOOKUP("*Еврейская*",[1]итого!$1:$1048576,COLUMN(AY97),0)</f>
        <v>10192</v>
      </c>
      <c r="BY96" s="7">
        <f>VLOOKUP("*Еврейская*",[1]итого!$1:$1048576,COLUMN(AZ97),0)</f>
        <v>10486</v>
      </c>
      <c r="BZ96" s="7">
        <f>VLOOKUP("*Еврейская*",[1]итого!$1:$1048576,COLUMN(BA97),0)</f>
        <v>10668</v>
      </c>
      <c r="CA96" s="7">
        <f>VLOOKUP("*Еврейская*",[1]итого!$1:$1048576,COLUMN(BB97),0)</f>
        <v>11043</v>
      </c>
      <c r="CB96" s="7">
        <f>VLOOKUP("*Еврейская*",[1]итого!$1:$1048576,COLUMN(BC97),0)</f>
        <v>11246</v>
      </c>
      <c r="CC96" s="7">
        <f>VLOOKUP("*Еврейская*",[1]итого!$1:$1048576,COLUMN(BD97),0)</f>
        <v>11434</v>
      </c>
      <c r="CD96" s="7">
        <f>VLOOKUP("*Еврейская*",[1]итого!$1:$1048576,COLUMN(BE97),0)</f>
        <v>11940</v>
      </c>
      <c r="CE96" s="7">
        <f>VLOOKUP("*Еврейская*",[1]итого!$1:$1048576,COLUMN(BF97),0)</f>
        <v>12450</v>
      </c>
      <c r="CF96" s="7">
        <f>VLOOKUP("*Еврейская*",[1]итого!$1:$1048576,COLUMN(BG97),0)</f>
        <v>12706</v>
      </c>
      <c r="CG96" s="7">
        <f>VLOOKUP("*Еврейская*",[1]итого!$1:$1048576,COLUMN(BH97),0)</f>
        <v>12983</v>
      </c>
      <c r="CH96" s="7">
        <f>VLOOKUP("*Еврейская*",[1]итого!$1:$1048576,COLUMN(BI97),0)</f>
        <v>13139</v>
      </c>
      <c r="CI96" s="7">
        <f>VLOOKUP("*Еврейская*",[1]итого!$1:$1048576,COLUMN(BJ97),0)</f>
        <v>13183</v>
      </c>
      <c r="CJ96" s="7">
        <f>VLOOKUP("*Еврейская*",[1]итого!$1:$1048576,COLUMN(BK97),0)</f>
        <v>13223</v>
      </c>
      <c r="CK96" s="7">
        <f>VLOOKUP("*Еврейская*",[1]итого!$1:$1048576,COLUMN(BL97),0)</f>
        <v>13439</v>
      </c>
      <c r="CL96" s="7">
        <f>VLOOKUP("*Еврейская*",[1]итого!$1:$1048576,COLUMN(BM97),0)</f>
        <v>13646</v>
      </c>
      <c r="CM96" s="7">
        <f>VLOOKUP("*Еврейская*",[1]итого!$1:$1048576,COLUMN(BN97),0)</f>
        <v>13821</v>
      </c>
      <c r="CN96" s="7">
        <f>VLOOKUP("*Еврейская*",[1]итого!$1:$1048576,COLUMN(BO97),0)</f>
        <v>14150</v>
      </c>
      <c r="CO96" s="7">
        <f>VLOOKUP("*Еврейская*",[1]итого!$1:$1048576,COLUMN(BP97),0)</f>
        <v>14194</v>
      </c>
      <c r="CP96" s="7">
        <f>VLOOKUP("*Еврейская*",[1]итого!$1:$1048576,COLUMN(BQ97),0)</f>
        <v>14402</v>
      </c>
      <c r="CQ96" s="7">
        <f>VLOOKUP("*Еврейская*",[1]итого!$1:$1048576,COLUMN(BR97),0)</f>
        <v>14390</v>
      </c>
      <c r="CR96" s="7">
        <f>VLOOKUP("*Еврейская*",[1]итого!$1:$1048576,COLUMN(BS97),0)</f>
        <v>14395</v>
      </c>
      <c r="CS96" s="7">
        <f>VLOOKUP("*Еврейская*",[1]итого!$1:$1048576,COLUMN(BT97),0)</f>
        <v>14080</v>
      </c>
      <c r="CT96" s="7">
        <f>VLOOKUP("*Еврейская*",[1]итого!$1:$1048576,COLUMN(BU97),0)</f>
        <v>14128</v>
      </c>
      <c r="CU96" s="7">
        <f>VLOOKUP("*Еврейская*",[1]итого!$1:$1048576,COLUMN(BV97),0)</f>
        <v>13552</v>
      </c>
      <c r="CV96" s="7">
        <f>VLOOKUP("*Еврейская*",[1]итого!$1:$1048576,COLUMN(BW97),0)</f>
        <v>13641</v>
      </c>
      <c r="CW96" s="7">
        <f>VLOOKUP("*Еврейская*",[1]итого!$1:$1048576,COLUMN(BX97),0)</f>
        <v>13734</v>
      </c>
      <c r="CX96" s="7">
        <f>VLOOKUP("*Еврейская*",[1]итого!$1:$1048576,COLUMN(BY97),0)</f>
        <v>13831</v>
      </c>
      <c r="CY96" s="7">
        <f>VLOOKUP("*Еврейская*",[1]итого!$1:$1048576,COLUMN(BZ97),0)</f>
        <v>13890</v>
      </c>
      <c r="CZ96" s="7">
        <f>VLOOKUP("*Еврейская*",[1]итого!$1:$1048576,COLUMN(CA97),0)</f>
        <v>13850</v>
      </c>
      <c r="DA96" s="7">
        <f>VLOOKUP("*Еврейская*",[1]итого!$1:$1048576,COLUMN(CB97),0)</f>
        <v>13747</v>
      </c>
      <c r="DB96" s="7">
        <f>VLOOKUP("*Еврейская*",[1]итого!$1:$1048576,COLUMN(CC97),0)</f>
        <v>13972</v>
      </c>
      <c r="DC96" s="7">
        <f>VLOOKUP("*Еврейская*",[1]итого!$1:$1048576,COLUMN(CD97),0)</f>
        <v>14141</v>
      </c>
      <c r="DD96" s="7">
        <f>VLOOKUP("*Еврейская*",[1]итого!$1:$1048576,COLUMN(CE97),0)</f>
        <v>14288</v>
      </c>
      <c r="DE96" s="7">
        <f>VLOOKUP("*Еврейская*",[1]итого!$1:$1048576,COLUMN(CF97),0)</f>
        <v>14509</v>
      </c>
      <c r="DF96" s="7">
        <f>VLOOKUP("*Еврейская*",[1]итого!$1:$1048576,COLUMN(CG97),0)</f>
        <v>14757</v>
      </c>
    </row>
    <row r="97" spans="1:110" x14ac:dyDescent="0.25">
      <c r="A97" s="8" t="s">
        <v>90</v>
      </c>
      <c r="B97" s="7">
        <v>1999.2370000000001</v>
      </c>
      <c r="C97" s="7">
        <v>2006.377</v>
      </c>
      <c r="D97" s="7">
        <v>2029.7339999999999</v>
      </c>
      <c r="E97" s="7">
        <v>2027.96</v>
      </c>
      <c r="F97" s="7">
        <v>2099.0149999999999</v>
      </c>
      <c r="G97" s="7">
        <v>2166.3629999999998</v>
      </c>
      <c r="H97" s="7">
        <v>2246.511</v>
      </c>
      <c r="I97" s="7">
        <v>2329.7359999999999</v>
      </c>
      <c r="J97" s="7">
        <v>2332.7759999999998</v>
      </c>
      <c r="K97" s="7">
        <v>2381.8330000000001</v>
      </c>
      <c r="L97" s="7">
        <v>2400.4549999999999</v>
      </c>
      <c r="M97" s="7">
        <v>2391.0929999999998</v>
      </c>
      <c r="N97" s="7">
        <v>2396.663</v>
      </c>
      <c r="O97" s="7">
        <v>2391.9899999999998</v>
      </c>
      <c r="P97" s="7">
        <v>2415.0940000000001</v>
      </c>
      <c r="Q97" s="7">
        <v>2497.364</v>
      </c>
      <c r="R97" s="7">
        <v>2617.127</v>
      </c>
      <c r="S97" s="7">
        <v>2734.4090000000001</v>
      </c>
      <c r="T97" s="7">
        <v>2826.03</v>
      </c>
      <c r="U97" s="7">
        <v>2956.5149999999999</v>
      </c>
      <c r="V97" s="7">
        <v>3023.5450000000001</v>
      </c>
      <c r="W97" s="7">
        <v>3060.7220000000002</v>
      </c>
      <c r="X97" s="7">
        <v>3035.877</v>
      </c>
      <c r="Y97" s="7">
        <v>3042.1275361399998</v>
      </c>
      <c r="Z97" s="7">
        <v>3042.4187307299999</v>
      </c>
      <c r="AA97" s="7">
        <f>VLOOKUP("*Чукотский*",[1]итого!$1:$1048576,COLUMN(B98),0)</f>
        <v>3042</v>
      </c>
      <c r="AB97" s="7">
        <f>VLOOKUP("*Чукотский*",[1]итого!$1:$1048576,COLUMN(C98),0)</f>
        <v>3042</v>
      </c>
      <c r="AC97" s="7">
        <f>VLOOKUP("*Чукотский*",[1]итого!$1:$1048576,COLUMN(D98),0)</f>
        <v>3041</v>
      </c>
      <c r="AD97" s="7">
        <f>VLOOKUP("*Чукотский*",[1]итого!$1:$1048576,COLUMN(E98),0)</f>
        <v>3077</v>
      </c>
      <c r="AE97" s="7">
        <f>VLOOKUP("*Чукотский*",[1]итого!$1:$1048576,COLUMN(F98),0)</f>
        <v>3142</v>
      </c>
      <c r="AF97" s="7">
        <f>VLOOKUP("*Чукотский*",[1]итого!$1:$1048576,COLUMN(G98),0)</f>
        <v>3281</v>
      </c>
      <c r="AG97" s="7">
        <f>VLOOKUP("*Чукотский*",[1]итого!$1:$1048576,COLUMN(H98),0)</f>
        <v>3379</v>
      </c>
      <c r="AH97" s="7">
        <f>VLOOKUP("*Чукотский*",[1]итого!$1:$1048576,COLUMN(I98),0)</f>
        <v>3480</v>
      </c>
      <c r="AI97" s="7">
        <f>VLOOKUP("*Чукотский*",[1]итого!$1:$1048576,COLUMN(J98),0)</f>
        <v>3592</v>
      </c>
      <c r="AJ97" s="7">
        <f>VLOOKUP("*Чукотский*",[1]итого!$1:$1048576,COLUMN(K98),0)</f>
        <v>3660</v>
      </c>
      <c r="AK97" s="7">
        <f>VLOOKUP("*Чукотский*",[1]итого!$1:$1048576,COLUMN(L98),0)</f>
        <v>3726</v>
      </c>
      <c r="AL97" s="7">
        <f>VLOOKUP("*Чукотский*",[1]итого!$1:$1048576,COLUMN(M98),0)</f>
        <v>3715</v>
      </c>
      <c r="AM97" s="7">
        <f>VLOOKUP("*Чукотский*",[1]итого!$1:$1048576,COLUMN(N98),0)</f>
        <v>3700</v>
      </c>
      <c r="AN97" s="7">
        <f>VLOOKUP("*Чукотский*",[1]итого!$1:$1048576,COLUMN(O98),0)</f>
        <v>3741</v>
      </c>
      <c r="AO97" s="7">
        <f>VLOOKUP("*Чукотский*",[1]итого!$1:$1048576,COLUMN(P98),0)</f>
        <v>3725</v>
      </c>
      <c r="AP97" s="7">
        <f>VLOOKUP("*Чукотский*",[1]итого!$1:$1048576,COLUMN(Q98),0)</f>
        <v>3772</v>
      </c>
      <c r="AQ97" s="7">
        <f>VLOOKUP("*Чукотский*",[1]итого!$1:$1048576,COLUMN(R98),0)</f>
        <v>3819</v>
      </c>
      <c r="AR97" s="7">
        <f>VLOOKUP("*Чукотский*",[1]итого!$1:$1048576,COLUMN(S98),0)</f>
        <v>3947</v>
      </c>
      <c r="AS97" s="7">
        <f>VLOOKUP("*Чукотский*",[1]итого!$1:$1048576,COLUMN(T98),0)</f>
        <v>4185</v>
      </c>
      <c r="AT97" s="7">
        <f>VLOOKUP("*Чукотский*",[1]итого!$1:$1048576,COLUMN(U98),0)</f>
        <v>4369</v>
      </c>
      <c r="AU97" s="7">
        <f>VLOOKUP("*Чукотский*",[1]итого!$1:$1048576,COLUMN(V98),0)</f>
        <v>4572</v>
      </c>
      <c r="AV97" s="7">
        <f>VLOOKUP("*Чукотский*",[1]итого!$1:$1048576,COLUMN(W98),0)</f>
        <v>4737</v>
      </c>
      <c r="AW97" s="7">
        <f>VLOOKUP("*Чукотский*",[1]итого!$1:$1048576,COLUMN(X98),0)</f>
        <v>4872</v>
      </c>
      <c r="AX97" s="7">
        <f>VLOOKUP("*Чукотский*",[1]итого!$1:$1048576,COLUMN(Y98),0)</f>
        <v>4867</v>
      </c>
      <c r="AY97" s="7">
        <f>VLOOKUP("*Чукотский*",[1]итого!$1:$1048576,COLUMN(Z98),0)</f>
        <v>4934</v>
      </c>
      <c r="AZ97" s="7">
        <f>VLOOKUP("*Чукотский*",[1]итого!$1:$1048576,COLUMN(AA98),0)</f>
        <v>4999</v>
      </c>
      <c r="BA97" s="7">
        <f>VLOOKUP("*Чукотский*",[1]итого!$1:$1048576,COLUMN(AB98),0)</f>
        <v>5167</v>
      </c>
      <c r="BB97" s="7">
        <f>VLOOKUP("*Чукотский*",[1]итого!$1:$1048576,COLUMN(AC98),0)</f>
        <v>5301</v>
      </c>
      <c r="BC97" s="7">
        <f>VLOOKUP("*Чукотский*",[1]итого!$1:$1048576,COLUMN(AD98),0)</f>
        <v>5457</v>
      </c>
      <c r="BD97" s="7">
        <f>VLOOKUP("*Чукотский*",[1]итого!$1:$1048576,COLUMN(AE98),0)</f>
        <v>5743</v>
      </c>
      <c r="BE97" s="7">
        <f>VLOOKUP("*Чукотский*",[1]итого!$1:$1048576,COLUMN(AF98),0)</f>
        <v>5987</v>
      </c>
      <c r="BF97" s="7">
        <f>VLOOKUP("*Чукотский*",[1]итого!$1:$1048576,COLUMN(AG98),0)</f>
        <v>6201</v>
      </c>
      <c r="BG97" s="7">
        <f>VLOOKUP("*Чукотский*",[1]итого!$1:$1048576,COLUMN(AH98),0)</f>
        <v>6354</v>
      </c>
      <c r="BH97" s="7">
        <f>VLOOKUP("*Чукотский*",[1]итого!$1:$1048576,COLUMN(AI98),0)</f>
        <v>6394</v>
      </c>
      <c r="BI97" s="7">
        <f>VLOOKUP("*Чукотский*",[1]итого!$1:$1048576,COLUMN(AJ98),0)</f>
        <v>6440</v>
      </c>
      <c r="BJ97" s="7">
        <f>VLOOKUP("*Чукотский*",[1]итого!$1:$1048576,COLUMN(AK98),0)</f>
        <v>6543</v>
      </c>
      <c r="BK97" s="7">
        <f>VLOOKUP("*Чукотский*",[1]итого!$1:$1048576,COLUMN(AL98),0)</f>
        <v>6571</v>
      </c>
      <c r="BL97" s="7">
        <f>VLOOKUP("*Чукотский*",[1]итого!$1:$1048576,COLUMN(AM98),0)</f>
        <v>6638</v>
      </c>
      <c r="BM97" s="7">
        <f>VLOOKUP("*Чукотский*",[1]итого!$1:$1048576,COLUMN(AN98),0)</f>
        <v>6724</v>
      </c>
      <c r="BN97" s="7">
        <f>VLOOKUP("*Чукотский*",[1]итого!$1:$1048576,COLUMN(AO98),0)</f>
        <v>6710</v>
      </c>
      <c r="BO97" s="7">
        <f>VLOOKUP("*Чукотский*",[1]итого!$1:$1048576,COLUMN(AP98),0)</f>
        <v>6723</v>
      </c>
      <c r="BP97" s="7">
        <f>VLOOKUP("*Чукотский*",[1]итого!$1:$1048576,COLUMN(AQ98),0)</f>
        <v>6815</v>
      </c>
      <c r="BQ97" s="7">
        <f>VLOOKUP("*Чукотский*",[1]итого!$1:$1048576,COLUMN(AR98),0)</f>
        <v>7010</v>
      </c>
      <c r="BR97" s="7">
        <f>VLOOKUP("*Чукотский*",[1]итого!$1:$1048576,COLUMN(AS98),0)</f>
        <v>7115</v>
      </c>
      <c r="BS97" s="7">
        <f>VLOOKUP("*Чукотский*",[1]итого!$1:$1048576,COLUMN(AT98),0)</f>
        <v>7335</v>
      </c>
      <c r="BT97" s="7">
        <f>VLOOKUP("*Чукотский*",[1]итого!$1:$1048576,COLUMN(AU98),0)</f>
        <v>7554</v>
      </c>
      <c r="BU97" s="7">
        <f>VLOOKUP("*Чукотский*",[1]итого!$1:$1048576,COLUMN(AV98),0)</f>
        <v>7730</v>
      </c>
      <c r="BV97" s="7">
        <f>VLOOKUP("*Чукотский*",[1]итого!$1:$1048576,COLUMN(AW98),0)</f>
        <v>7908</v>
      </c>
      <c r="BW97" s="7">
        <f>VLOOKUP("*Чукотский*",[1]итого!$1:$1048576,COLUMN(AX98),0)</f>
        <v>7910</v>
      </c>
      <c r="BX97" s="7">
        <f>VLOOKUP("*Чукотский*",[1]итого!$1:$1048576,COLUMN(AY98),0)</f>
        <v>7985</v>
      </c>
      <c r="BY97" s="7">
        <f>VLOOKUP("*Чукотский*",[1]итого!$1:$1048576,COLUMN(AZ98),0)</f>
        <v>8137</v>
      </c>
      <c r="BZ97" s="7">
        <f>VLOOKUP("*Чукотский*",[1]итого!$1:$1048576,COLUMN(BA98),0)</f>
        <v>8228</v>
      </c>
      <c r="CA97" s="7">
        <f>VLOOKUP("*Чукотский*",[1]итого!$1:$1048576,COLUMN(BB98),0)</f>
        <v>8454</v>
      </c>
      <c r="CB97" s="7">
        <f>VLOOKUP("*Чукотский*",[1]итого!$1:$1048576,COLUMN(BC98),0)</f>
        <v>8930</v>
      </c>
      <c r="CC97" s="7">
        <f>VLOOKUP("*Чукотский*",[1]итого!$1:$1048576,COLUMN(BD98),0)</f>
        <v>9008</v>
      </c>
      <c r="CD97" s="7">
        <f>VLOOKUP("*Чукотский*",[1]итого!$1:$1048576,COLUMN(BE98),0)</f>
        <v>9462</v>
      </c>
      <c r="CE97" s="7">
        <f>VLOOKUP("*Чукотский*",[1]итого!$1:$1048576,COLUMN(BF98),0)</f>
        <v>9892</v>
      </c>
      <c r="CF97" s="7">
        <f>VLOOKUP("*Чукотский*",[1]итого!$1:$1048576,COLUMN(BG98),0)</f>
        <v>10135</v>
      </c>
      <c r="CG97" s="7">
        <f>VLOOKUP("*Чукотский*",[1]итого!$1:$1048576,COLUMN(BH98),0)</f>
        <v>10183</v>
      </c>
      <c r="CH97" s="7">
        <f>VLOOKUP("*Чукотский*",[1]итого!$1:$1048576,COLUMN(BI98),0)</f>
        <v>10061</v>
      </c>
      <c r="CI97" s="7">
        <f>VLOOKUP("*Чукотский*",[1]итого!$1:$1048576,COLUMN(BJ98),0)</f>
        <v>10028</v>
      </c>
      <c r="CJ97" s="7">
        <f>VLOOKUP("*Чукотский*",[1]итого!$1:$1048576,COLUMN(BK98),0)</f>
        <v>9942</v>
      </c>
      <c r="CK97" s="7">
        <f>VLOOKUP("*Чукотский*",[1]итого!$1:$1048576,COLUMN(BL98),0)</f>
        <v>9954</v>
      </c>
      <c r="CL97" s="7">
        <f>VLOOKUP("*Чукотский*",[1]итого!$1:$1048576,COLUMN(BM98),0)</f>
        <v>10043</v>
      </c>
      <c r="CM97" s="7">
        <f>VLOOKUP("*Чукотский*",[1]итого!$1:$1048576,COLUMN(BN98),0)</f>
        <v>10222</v>
      </c>
      <c r="CN97" s="7">
        <f>VLOOKUP("*Чукотский*",[1]итого!$1:$1048576,COLUMN(BO98),0)</f>
        <v>10403</v>
      </c>
      <c r="CO97" s="7">
        <f>VLOOKUP("*Чукотский*",[1]итого!$1:$1048576,COLUMN(BP98),0)</f>
        <v>10301</v>
      </c>
      <c r="CP97" s="7">
        <f>VLOOKUP("*Чукотский*",[1]итого!$1:$1048576,COLUMN(BQ98),0)</f>
        <v>10337</v>
      </c>
      <c r="CQ97" s="7">
        <f>VLOOKUP("*Чукотский*",[1]итого!$1:$1048576,COLUMN(BR98),0)</f>
        <v>10221</v>
      </c>
      <c r="CR97" s="7">
        <f>VLOOKUP("*Чукотский*",[1]итого!$1:$1048576,COLUMN(BS98),0)</f>
        <v>10149</v>
      </c>
      <c r="CS97" s="7">
        <f>VLOOKUP("*Чукотский*",[1]итого!$1:$1048576,COLUMN(BT98),0)</f>
        <v>10449</v>
      </c>
      <c r="CT97" s="7">
        <f>VLOOKUP("*Чукотский*",[1]итого!$1:$1048576,COLUMN(BU98),0)</f>
        <v>10418</v>
      </c>
      <c r="CU97" s="7">
        <f>VLOOKUP("*Чукотский*",[1]итого!$1:$1048576,COLUMN(BV98),0)</f>
        <v>10411</v>
      </c>
      <c r="CV97" s="7">
        <f>VLOOKUP("*Чукотский*",[1]итого!$1:$1048576,COLUMN(BW98),0)</f>
        <v>10365</v>
      </c>
      <c r="CW97" s="7">
        <f>VLOOKUP("*Чукотский*",[1]итого!$1:$1048576,COLUMN(BX98),0)</f>
        <v>10321</v>
      </c>
      <c r="CX97" s="7">
        <f>VLOOKUP("*Чукотский*",[1]итого!$1:$1048576,COLUMN(BY98),0)</f>
        <v>10339</v>
      </c>
      <c r="CY97" s="7">
        <f>VLOOKUP("*Чукотский*",[1]итого!$1:$1048576,COLUMN(BZ98),0)</f>
        <v>10417</v>
      </c>
      <c r="CZ97" s="7">
        <f>VLOOKUP("*Чукотский*",[1]итого!$1:$1048576,COLUMN(CA98),0)</f>
        <v>10521</v>
      </c>
      <c r="DA97" s="7">
        <f>VLOOKUP("*Чукотский*",[1]итого!$1:$1048576,COLUMN(CB98),0)</f>
        <v>10395</v>
      </c>
      <c r="DB97" s="7">
        <f>VLOOKUP("*Чукотский*",[1]итого!$1:$1048576,COLUMN(CC98),0)</f>
        <v>10461</v>
      </c>
      <c r="DC97" s="7">
        <f>VLOOKUP("*Чукотский*",[1]итого!$1:$1048576,COLUMN(CD98),0)</f>
        <v>10507</v>
      </c>
      <c r="DD97" s="7">
        <f>VLOOKUP("*Чукотский*",[1]итого!$1:$1048576,COLUMN(CE98),0)</f>
        <v>10601</v>
      </c>
      <c r="DE97" s="7">
        <f>VLOOKUP("*Чукотский*",[1]итого!$1:$1048576,COLUMN(CF98),0)</f>
        <v>10787</v>
      </c>
      <c r="DF97" s="7">
        <f>VLOOKUP("*Чукотский*",[1]итого!$1:$1048576,COLUMN(CG98),0)</f>
        <v>10689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91"/>
  <sheetViews>
    <sheetView zoomScaleNormal="100" workbookViewId="0">
      <pane xSplit="1" ySplit="2" topLeftCell="CD3" activePane="bottomRight" state="frozen"/>
      <selection pane="topRight" activeCell="B1" sqref="B1"/>
      <selection pane="bottomLeft" activeCell="A3" sqref="A3"/>
      <selection pane="bottomRight" activeCell="CU14" sqref="CU14"/>
    </sheetView>
  </sheetViews>
  <sheetFormatPr defaultColWidth="12.7109375" defaultRowHeight="15.75" x14ac:dyDescent="0.25"/>
  <cols>
    <col min="1" max="1" width="26.85546875" style="1" customWidth="1"/>
    <col min="2" max="88" width="12.7109375" style="1" customWidth="1"/>
    <col min="89" max="16384" width="12.7109375" style="1"/>
  </cols>
  <sheetData>
    <row r="1" spans="1:97" ht="25.5" customHeight="1" x14ac:dyDescent="0.35">
      <c r="A1" s="19" t="s">
        <v>98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</row>
    <row r="2" spans="1:97" x14ac:dyDescent="0.25">
      <c r="A2" s="14" t="s">
        <v>91</v>
      </c>
      <c r="B2" s="18">
        <v>43132</v>
      </c>
      <c r="C2" s="18">
        <v>43160</v>
      </c>
      <c r="D2" s="18">
        <v>43191</v>
      </c>
      <c r="E2" s="18">
        <v>43221</v>
      </c>
      <c r="F2" s="18">
        <v>43252</v>
      </c>
      <c r="G2" s="18">
        <v>43282</v>
      </c>
      <c r="H2" s="18">
        <v>43313</v>
      </c>
      <c r="I2" s="18">
        <v>43344</v>
      </c>
      <c r="J2" s="18">
        <v>43374</v>
      </c>
      <c r="K2" s="18">
        <v>43405</v>
      </c>
      <c r="L2" s="18">
        <v>43435</v>
      </c>
      <c r="M2" s="18">
        <v>43466</v>
      </c>
      <c r="N2" s="18">
        <v>43497</v>
      </c>
      <c r="O2" s="18">
        <v>43525</v>
      </c>
      <c r="P2" s="18">
        <v>43556</v>
      </c>
      <c r="Q2" s="18">
        <v>43586</v>
      </c>
      <c r="R2" s="18">
        <v>43617</v>
      </c>
      <c r="S2" s="18">
        <v>43647</v>
      </c>
      <c r="T2" s="18">
        <v>43678</v>
      </c>
      <c r="U2" s="18">
        <v>43709</v>
      </c>
      <c r="V2" s="18">
        <v>43739</v>
      </c>
      <c r="W2" s="18">
        <v>43770</v>
      </c>
      <c r="X2" s="18">
        <v>43800</v>
      </c>
      <c r="Y2" s="18">
        <v>43831</v>
      </c>
      <c r="Z2" s="18">
        <v>43862</v>
      </c>
      <c r="AA2" s="18">
        <v>43891</v>
      </c>
      <c r="AB2" s="18">
        <v>43922</v>
      </c>
      <c r="AC2" s="18">
        <v>43952</v>
      </c>
      <c r="AD2" s="18">
        <v>43983</v>
      </c>
      <c r="AE2" s="18">
        <v>44013</v>
      </c>
      <c r="AF2" s="18">
        <v>44044</v>
      </c>
      <c r="AG2" s="18">
        <v>44075</v>
      </c>
      <c r="AH2" s="18">
        <v>44105</v>
      </c>
      <c r="AI2" s="18">
        <v>44136</v>
      </c>
      <c r="AJ2" s="18">
        <v>44166</v>
      </c>
      <c r="AK2" s="18">
        <v>44197</v>
      </c>
      <c r="AL2" s="18">
        <v>44228</v>
      </c>
      <c r="AM2" s="18">
        <v>44256</v>
      </c>
      <c r="AN2" s="18">
        <v>44287</v>
      </c>
      <c r="AO2" s="18">
        <v>44317</v>
      </c>
      <c r="AP2" s="18">
        <v>44348</v>
      </c>
      <c r="AQ2" s="18">
        <v>44378</v>
      </c>
      <c r="AR2" s="18">
        <v>44409</v>
      </c>
      <c r="AS2" s="18">
        <v>44440</v>
      </c>
      <c r="AT2" s="18">
        <v>44470</v>
      </c>
      <c r="AU2" s="18">
        <v>44501</v>
      </c>
      <c r="AV2" s="18">
        <v>44531</v>
      </c>
      <c r="AW2" s="18">
        <v>44562</v>
      </c>
      <c r="AX2" s="18">
        <v>44593</v>
      </c>
      <c r="AY2" s="18">
        <v>44621</v>
      </c>
      <c r="AZ2" s="18">
        <v>44652</v>
      </c>
      <c r="BA2" s="18">
        <v>44682</v>
      </c>
      <c r="BB2" s="18">
        <v>44713</v>
      </c>
      <c r="BC2" s="18">
        <v>44743</v>
      </c>
      <c r="BD2" s="18">
        <v>44774</v>
      </c>
      <c r="BE2" s="18">
        <v>44805</v>
      </c>
      <c r="BF2" s="18">
        <v>44835</v>
      </c>
      <c r="BG2" s="18">
        <v>44866</v>
      </c>
      <c r="BH2" s="18">
        <v>44896</v>
      </c>
      <c r="BI2" s="18">
        <v>44927</v>
      </c>
      <c r="BJ2" s="18">
        <v>44958</v>
      </c>
      <c r="BK2" s="18">
        <v>44986</v>
      </c>
      <c r="BL2" s="18">
        <v>45017</v>
      </c>
      <c r="BM2" s="18">
        <v>45047</v>
      </c>
      <c r="BN2" s="18">
        <v>45078</v>
      </c>
      <c r="BO2" s="18">
        <v>45108</v>
      </c>
      <c r="BP2" s="18">
        <v>45139</v>
      </c>
      <c r="BQ2" s="18">
        <v>45170</v>
      </c>
      <c r="BR2" s="18">
        <v>45200</v>
      </c>
      <c r="BS2" s="18">
        <v>45231</v>
      </c>
      <c r="BT2" s="18">
        <v>45261</v>
      </c>
      <c r="BU2" s="18">
        <v>45292</v>
      </c>
      <c r="BV2" s="18">
        <v>45323</v>
      </c>
      <c r="BW2" s="18">
        <v>45352</v>
      </c>
      <c r="BX2" s="18">
        <v>45383</v>
      </c>
      <c r="BY2" s="18">
        <v>45413</v>
      </c>
      <c r="BZ2" s="18">
        <v>45444</v>
      </c>
      <c r="CA2" s="18">
        <v>45474</v>
      </c>
      <c r="CB2" s="18">
        <v>45505</v>
      </c>
      <c r="CC2" s="18">
        <v>45536</v>
      </c>
      <c r="CD2" s="18">
        <v>45566</v>
      </c>
      <c r="CE2" s="18">
        <v>45597</v>
      </c>
      <c r="CF2" s="18">
        <v>45627</v>
      </c>
      <c r="CG2" s="18">
        <v>45658</v>
      </c>
      <c r="CH2" s="18">
        <v>45689</v>
      </c>
      <c r="CI2" s="18">
        <v>45717</v>
      </c>
      <c r="CJ2" s="18">
        <v>45748</v>
      </c>
      <c r="CK2" s="18">
        <v>45778</v>
      </c>
      <c r="CL2" s="18">
        <v>45809</v>
      </c>
      <c r="CM2" s="18">
        <v>45839</v>
      </c>
      <c r="CN2" s="18">
        <v>45870</v>
      </c>
      <c r="CO2" s="18">
        <v>45901</v>
      </c>
      <c r="CP2" s="18">
        <v>45931</v>
      </c>
      <c r="CQ2" s="18">
        <v>45962</v>
      </c>
      <c r="CR2" s="18">
        <v>45992</v>
      </c>
      <c r="CS2" s="18">
        <v>46023</v>
      </c>
    </row>
    <row r="3" spans="1:97" ht="31.5" x14ac:dyDescent="0.25">
      <c r="A3" s="4" t="s">
        <v>0</v>
      </c>
      <c r="B3" s="13">
        <f>'Ипотека в абс.вел.'!O2*100/'Ипотека в абс.вел.'!C2-100</f>
        <v>19.252339771545607</v>
      </c>
      <c r="C3" s="13">
        <f>'Ипотека в абс.вел.'!P2*100/'Ипотека в абс.вел.'!D2-100</f>
        <v>20.246996280488375</v>
      </c>
      <c r="D3" s="13">
        <f>'Ипотека в абс.вел.'!Q2*100/'Ипотека в абс.вел.'!E2-100</f>
        <v>22.412177447630185</v>
      </c>
      <c r="E3" s="13">
        <f>'Ипотека в абс.вел.'!R2*100/'Ипотека в абс.вел.'!F2-100</f>
        <v>23.266961616069736</v>
      </c>
      <c r="F3" s="13">
        <f>'Ипотека в абс.вел.'!S2*100/'Ипотека в абс.вел.'!G2-100</f>
        <v>23.937846316606368</v>
      </c>
      <c r="G3" s="13">
        <f>'Ипотека в абс.вел.'!T2*100/'Ипотека в абс.вел.'!H2-100</f>
        <v>24.604533889227767</v>
      </c>
      <c r="H3" s="13">
        <f>'Ипотека в абс.вел.'!U2*100/'Ипотека в абс.вел.'!I2-100</f>
        <v>24.936659657319822</v>
      </c>
      <c r="I3" s="13">
        <f>'Ипотека в абс.вел.'!V2*100/'Ипотека в абс.вел.'!J2-100</f>
        <v>25.371998046541435</v>
      </c>
      <c r="J3" s="13">
        <f>'Ипотека в абс.вел.'!W2*100/'Ипотека в абс.вел.'!K2-100</f>
        <v>25.590587381067962</v>
      </c>
      <c r="K3" s="13">
        <f>'Ипотека в абс.вел.'!X2*100/'Ипотека в абс.вел.'!L2-100</f>
        <v>23.575027724411541</v>
      </c>
      <c r="L3" s="13">
        <f>'Ипотека в абс.вел.'!Y2*100/'Ипотека в абс.вел.'!M2-100</f>
        <v>27.028240562686435</v>
      </c>
      <c r="M3" s="13">
        <f>'Ипотека в абс.вел.'!Z2*100/'Ипотека в абс.вел.'!N2-100</f>
        <v>27.093285978143072</v>
      </c>
      <c r="N3" s="13">
        <f>'Ипотека в абс.вел.'!AA2*100/'Ипотека в абс.вел.'!O2-100</f>
        <v>22.466454541155343</v>
      </c>
      <c r="O3" s="13">
        <f>'Ипотека в абс.вел.'!AB2*100/'Ипотека в абс.вел.'!P2-100</f>
        <v>21.817648198472583</v>
      </c>
      <c r="P3" s="13">
        <f>'Ипотека в абс.вел.'!AC2*100/'Ипотека в абс.вел.'!Q2-100</f>
        <v>21.465612766433836</v>
      </c>
      <c r="Q3" s="13">
        <f>'Ипотека в абс.вел.'!AD2*100/'Ипотека в абс.вел.'!R2-100</f>
        <v>20.98141313396593</v>
      </c>
      <c r="R3" s="13">
        <f>'Ипотека в абс.вел.'!AE2*100/'Ипотека в абс.вел.'!S2-100</f>
        <v>20.124503344587779</v>
      </c>
      <c r="S3" s="13">
        <f>'Ипотека в абс.вел.'!AF2*100/'Ипотека в абс.вел.'!T2-100</f>
        <v>18.816538179408639</v>
      </c>
      <c r="T3" s="13">
        <f>'Ипотека в абс.вел.'!AG2*100/'Ипотека в абс.вел.'!U2-100</f>
        <v>16.576323659361577</v>
      </c>
      <c r="U3" s="13">
        <f>'Ипотека в абс.вел.'!AH2*100/'Ипотека в абс.вел.'!V2-100</f>
        <v>16.802627201255589</v>
      </c>
      <c r="V3" s="13">
        <f>'Ипотека в абс.вел.'!AI2*100/'Ипотека в абс.вел.'!W2-100</f>
        <v>15.728890809445772</v>
      </c>
      <c r="W3" s="13">
        <f>'Ипотека в абс.вел.'!AJ2*100/'Ипотека в абс.вел.'!X2-100</f>
        <v>15.21777105251914</v>
      </c>
      <c r="X3" s="13">
        <f>'Ипотека в абс.вел.'!AK2*100/'Ипотека в абс.вел.'!Y2-100</f>
        <v>13.364842643093837</v>
      </c>
      <c r="Y3" s="13">
        <f>'Ипотека в абс.вел.'!AL2*100/'Ипотека в абс.вел.'!Z2-100</f>
        <v>13.139375993523217</v>
      </c>
      <c r="Z3" s="13">
        <f>'Ипотека в абс.вел.'!AM2*100/'Ипотека в абс.вел.'!AA2-100</f>
        <v>15.909498365831396</v>
      </c>
      <c r="AA3" s="13">
        <f>'Ипотека в абс.вел.'!AN2*100/'Ипотека в абс.вел.'!AB2-100</f>
        <v>15.869119545548955</v>
      </c>
      <c r="AB3" s="13">
        <f>'Ипотека в абс.вел.'!AO2*100/'Ипотека в абс.вел.'!AC2-100</f>
        <v>16.004682699942521</v>
      </c>
      <c r="AC3" s="13">
        <f>'Ипотека в абс.вел.'!AP2*100/'Ипотека в абс.вел.'!AD2-100</f>
        <v>15.025036152005384</v>
      </c>
      <c r="AD3" s="13">
        <f>'Ипотека в абс.вел.'!AQ2*100/'Ипотека в абс.вел.'!AE2-100</f>
        <v>14.73224151681903</v>
      </c>
      <c r="AE3" s="13">
        <f>'Ипотека в абс.вел.'!AR2*100/'Ипотека в абс.вел.'!AF2-100</f>
        <v>15.120008290961053</v>
      </c>
      <c r="AF3" s="13">
        <f>'Ипотека в абс.вел.'!AS2*100/'Ипотека в абс.вел.'!AG2-100</f>
        <v>17.421954931898895</v>
      </c>
      <c r="AG3" s="13">
        <f>'Ипотека в абс.вел.'!AT2*100/'Ипотека в абс.вел.'!AH2-100</f>
        <v>18.396377835870936</v>
      </c>
      <c r="AH3" s="13">
        <f>'Ипотека в абс.вел.'!AU2*100/'Ипотека в абс.вел.'!AI2-100</f>
        <v>20.208028823522938</v>
      </c>
      <c r="AI3" s="13">
        <f>'Ипотека в абс.вел.'!AV2*100/'Ипотека в абс.вел.'!AJ2-100</f>
        <v>23.551912412937511</v>
      </c>
      <c r="AJ3" s="13">
        <f>'Ипотека в абс.вел.'!AW2*100/'Ипотека в абс.вел.'!AK2-100</f>
        <v>21.630625082561053</v>
      </c>
      <c r="AK3" s="13">
        <f>'Ипотека в абс.вел.'!AX2*100/'Ипотека в абс.вел.'!AL2-100</f>
        <v>21.657681501279257</v>
      </c>
      <c r="AL3" s="13">
        <f>'Ипотека в абс.вел.'!AY2*100/'Ипотека в абс.вел.'!AM2-100</f>
        <v>21.862567245486829</v>
      </c>
      <c r="AM3" s="13">
        <f>'Ипотека в абс.вел.'!AZ2*100/'Ипотека в абс.вел.'!AN2-100</f>
        <v>22.220126751942786</v>
      </c>
      <c r="AN3" s="13">
        <f>'Ипотека в абс.вел.'!BA2*100/'Ипотека в абс.вел.'!AO2-100</f>
        <v>23.154502526112466</v>
      </c>
      <c r="AO3" s="13">
        <f>'Ипотека в абс.вел.'!BB2*100/'Ипотека в абс.вел.'!AP2-100</f>
        <v>25.668039134683667</v>
      </c>
      <c r="AP3" s="13">
        <f>'Ипотека в абс.вел.'!BC2*100/'Ипотека в абс.вел.'!AQ2-100</f>
        <v>27.204355867937892</v>
      </c>
      <c r="AQ3" s="13">
        <f>'Ипотека в абс.вел.'!BD2*100/'Ипотека в абс.вел.'!AR2-100</f>
        <v>28.995676228895775</v>
      </c>
      <c r="AR3" s="13">
        <f>'Ипотека в абс.вел.'!BE2*100/'Ипотека в абс.вел.'!AS2-100</f>
        <v>28.681302639891726</v>
      </c>
      <c r="AS3" s="13">
        <f>'Ипотека в абс.вел.'!BF2*100/'Ипотека в абс.вел.'!AT2-100</f>
        <v>27.848086067931376</v>
      </c>
      <c r="AT3" s="13">
        <f>'Ипотека в абс.вел.'!BG2*100/'Ипотека в абс.вел.'!AU2-100</f>
        <v>26.732204608009994</v>
      </c>
      <c r="AU3" s="13">
        <f>'Ипотека в абс.вел.'!BH2*100/'Ипотека в абс.вел.'!AV2-100</f>
        <v>25.267386550090251</v>
      </c>
      <c r="AV3" s="13">
        <f>'Ипотека в абс.вел.'!BI2*100/'Ипотека в абс.вел.'!AW2-100</f>
        <v>25.148537850423835</v>
      </c>
      <c r="AW3" s="13">
        <f>'Ипотека в абс.вел.'!BJ2*100/'Ипотека в абс.вел.'!AX2-100</f>
        <v>26.667176848178272</v>
      </c>
      <c r="AX3" s="13">
        <f>'Ипотека в абс.вел.'!BK2*100/'Ипотека в абс.вел.'!AY2-100</f>
        <v>27.00437494253741</v>
      </c>
      <c r="AY3" s="13">
        <f>'Ипотека в абс.вел.'!BL2*100/'Ипотека в абс.вел.'!AZ2-100</f>
        <v>27.424525801023165</v>
      </c>
      <c r="AZ3" s="13">
        <f>'Ипотека в абс.вел.'!BM2*100/'Ипотека в абс.вел.'!BA2-100</f>
        <v>27.185482139402367</v>
      </c>
      <c r="BA3" s="13">
        <f>'Ипотека в абс.вел.'!BN2*100/'Ипотека в абс.вел.'!BB2-100</f>
        <v>23.526771145080048</v>
      </c>
      <c r="BB3" s="13">
        <f>'Ипотека в абс.вел.'!BO2*100/'Ипотека в абс.вел.'!BC2-100</f>
        <v>20.829759619849924</v>
      </c>
      <c r="BC3" s="13">
        <f>'Ипотека в абс.вел.'!BP2*100/'Ипотека в абс.вел.'!BD2-100</f>
        <v>18.28746671886681</v>
      </c>
      <c r="BD3" s="13">
        <f>'Ипотека в абс.вел.'!BQ2*100/'Ипотека в абс.вел.'!BE2-100</f>
        <v>17.635606173178232</v>
      </c>
      <c r="BE3" s="13">
        <f>'Ипотека в абс.вел.'!BR2*100/'Ипотека в абс.вел.'!BF2-100</f>
        <v>16.647729479592968</v>
      </c>
      <c r="BF3" s="13">
        <f>'Ипотека в абс.вел.'!BS2*100/'Ипотека в абс.вел.'!BG2-100</f>
        <v>16.829614533877844</v>
      </c>
      <c r="BG3" s="13">
        <f>'Ипотека в абс.вел.'!BT2*100/'Ипотека в абс.вел.'!BH2-100</f>
        <v>16.539593660311439</v>
      </c>
      <c r="BH3" s="13">
        <f>'Ипотека в абс.вел.'!BU2*100/'Ипотека в абс.вел.'!BI2-100</f>
        <v>18.111586701357098</v>
      </c>
      <c r="BI3" s="13">
        <f>'Ипотека в абс.вел.'!BV2*100/'Ипотека в абс.вел.'!BJ2-100</f>
        <v>17.645283882067986</v>
      </c>
      <c r="BJ3" s="13">
        <f>'Ипотека в абс.вел.'!BW2*100/'Ипотека в абс.вел.'!BK2-100</f>
        <v>16.958337035479971</v>
      </c>
      <c r="BK3" s="13">
        <f>'Ипотека в абс.вел.'!BX2*100/'Ипотека в абс.вел.'!BL2-100</f>
        <v>16.121268634966398</v>
      </c>
      <c r="BL3" s="13">
        <f>'Ипотека в абс.вел.'!BY2*100/'Ипотека в абс.вел.'!BM2-100</f>
        <v>16.014874442180314</v>
      </c>
      <c r="BM3" s="13">
        <f>'Ипотека в абс.вел.'!BZ2*100/'Ипотека в абс.вел.'!BN2-100</f>
        <v>18.615451854398444</v>
      </c>
      <c r="BN3" s="13">
        <f>'Ипотека в абс.вел.'!CA2*100/'Ипотека в абс.вел.'!BO2-100</f>
        <v>21.418970214481234</v>
      </c>
      <c r="BO3" s="13">
        <f>'Ипотека в абс.вел.'!CB2*100/'Ипотека в абс.вел.'!BP2-100</f>
        <v>23.511745227875352</v>
      </c>
      <c r="BP3" s="13">
        <f>'Ипотека в абс.вел.'!CC2*100/'Ипотека в абс.вел.'!BQ2-100</f>
        <v>23.428957795343891</v>
      </c>
      <c r="BQ3" s="13">
        <f>'Ипотека в абс.вел.'!CD2*100/'Ипотека в абс.вел.'!BR2-100</f>
        <v>26.909407370826997</v>
      </c>
      <c r="BR3" s="13">
        <f>'Ипотека в абс.вел.'!CE2*100/'Ипотека в абс.вел.'!BS2-100</f>
        <v>29.11078841001023</v>
      </c>
      <c r="BS3" s="13">
        <f>'Ипотека в абс.вел.'!CF2*100/'Ипотека в абс.вел.'!BT2-100</f>
        <v>30.599662120318868</v>
      </c>
      <c r="BT3" s="13">
        <f>'Ипотека в абс.вел.'!CG2*100/'Ипотека в абс.вел.'!BU2-100</f>
        <v>31.036172666986232</v>
      </c>
      <c r="BU3" s="13">
        <f>'Ипотека в абс.вел.'!CH2*100/'Ипотека в абс.вел.'!BV2-100</f>
        <v>30.126904508400401</v>
      </c>
      <c r="BV3" s="13">
        <f>'Ипотека в абс.вел.'!CI2*100/'Ипотека в абс.вел.'!BW2-100</f>
        <v>30.289389085994571</v>
      </c>
      <c r="BW3" s="13">
        <f>'Ипотека в абс.вел.'!CJ2*100/'Ипотека в абс.вел.'!BX2-100</f>
        <v>28.858202218068641</v>
      </c>
      <c r="BX3" s="13">
        <f>'Ипотека в абс.вел.'!CK2*100/'Ипотека в абс.вел.'!BY2-100</f>
        <v>27.752747921055814</v>
      </c>
      <c r="BY3" s="13">
        <f>'Ипотека в абс.вел.'!CL2*100/'Ипотека в абс.вел.'!BZ2-100</f>
        <v>26.122677307888537</v>
      </c>
      <c r="BZ3" s="13">
        <f>'Ипотека в абс.вел.'!CM2*100/'Ипотека в абс.вел.'!CA2-100</f>
        <v>24.407870218086401</v>
      </c>
      <c r="CA3" s="13">
        <f>'Ипотека в абс.вел.'!CN2*100/'Ипотека в абс.вел.'!CB2-100</f>
        <v>24.824317939091884</v>
      </c>
      <c r="CB3" s="13">
        <f>'Ипотека в абс.вел.'!CO2*100/'Ипотека в абс.вел.'!CC2-100</f>
        <v>22.73029875806597</v>
      </c>
      <c r="CC3" s="13">
        <f>'Ипотека в абс.вел.'!CP2*100/'Ипотека в абс.вел.'!CD2-100</f>
        <v>18.805463163996663</v>
      </c>
      <c r="CD3" s="13">
        <f>'Ипотека в абс.вел.'!CQ2*100/'Ипотека в абс.вел.'!CE2-100</f>
        <v>13.762559887259073</v>
      </c>
      <c r="CE3" s="13">
        <f>'Ипотека в абс.вел.'!CR2*100/'Ипотека в абс.вел.'!CF2-100</f>
        <v>9.8455664698032734</v>
      </c>
      <c r="CF3" s="13">
        <f>'Ипотека в абс.вел.'!CS2*100/'Ипотека в абс.вел.'!CG2-100</f>
        <v>7.8784013845280754</v>
      </c>
      <c r="CG3" s="13">
        <f>'Ипотека в абс.вел.'!CT2*100/'Ипотека в абс.вел.'!CH2-100</f>
        <v>6.564561357545827</v>
      </c>
      <c r="CH3" s="13">
        <f>'Ипотека в абс.вел.'!CU2*100/'Ипотека в абс.вел.'!CI2-100</f>
        <v>5.2055175013515935</v>
      </c>
      <c r="CI3" s="13">
        <f>'Ипотека в абс.вел.'!CV2*100/'Ипотека в абс.вел.'!CJ2-100</f>
        <v>5.0626303026219546</v>
      </c>
      <c r="CJ3" s="13">
        <f>'Ипотека в абс.вел.'!CW2*100/'Ипотека в абс.вел.'!CK2-100</f>
        <v>4.1652950225616081</v>
      </c>
      <c r="CK3" s="13">
        <f>'Ипотека в абс.вел.'!CX2*100/'Ипотека в абс.вел.'!CL2-100</f>
        <v>3.9397226502841249</v>
      </c>
      <c r="CL3" s="13">
        <f>'Ипотека в абс.вел.'!CY2*100/'Ипотека в абс.вел.'!CM2-100</f>
        <v>3.7039914416090056</v>
      </c>
      <c r="CM3" s="13">
        <f>'Ипотека в абс.вел.'!CZ2*100/'Ипотека в абс.вел.'!CN2-100</f>
        <v>1.3174722201235625</v>
      </c>
      <c r="CN3" s="13">
        <f>'Ипотека в абс.вел.'!DA2*100/'Ипотека в абс.вел.'!CO2-100</f>
        <v>1.3834662594697704</v>
      </c>
      <c r="CO3" s="13">
        <f>'Ипотека в абс.вел.'!DB2*100/'Ипотека в абс.вел.'!CP2-100</f>
        <v>2.1393906165499317</v>
      </c>
      <c r="CP3" s="13">
        <f>'Ипотека в абс.вел.'!DC2*100/'Ипотека в абс.вел.'!CQ2-100</f>
        <v>3.5885255286656417</v>
      </c>
      <c r="CQ3" s="13">
        <f>'Ипотека в абс.вел.'!DD2*100/'Ипотека в абс.вел.'!CR2-100</f>
        <v>5.7955580894805507</v>
      </c>
      <c r="CR3" s="13">
        <f>'Ипотека в абс.вел.'!DE2*100/'Ипотека в абс.вел.'!CS2-100</f>
        <v>7.0655513962032188</v>
      </c>
      <c r="CS3" s="13">
        <f>'Ипотека в абс.вел.'!DF2*100/'Ипотека в абс.вел.'!CT2-100</f>
        <v>8.5459161483420161</v>
      </c>
    </row>
    <row r="4" spans="1:97" x14ac:dyDescent="0.25">
      <c r="A4" s="8" t="s">
        <v>2</v>
      </c>
      <c r="B4" s="9">
        <f>'Ипотека в абс.вел.'!O4*100/'Ипотека в абс.вел.'!C4-100</f>
        <v>23.461076088755718</v>
      </c>
      <c r="C4" s="9">
        <f>'Ипотека в абс.вел.'!P4*100/'Ипотека в абс.вел.'!D4-100</f>
        <v>24.282246421771404</v>
      </c>
      <c r="D4" s="9">
        <f>'Ипотека в абс.вел.'!Q4*100/'Ипотека в абс.вел.'!E4-100</f>
        <v>24.587630024470045</v>
      </c>
      <c r="E4" s="9">
        <f>'Ипотека в абс.вел.'!R4*100/'Ипотека в абс.вел.'!F4-100</f>
        <v>25.841356661015595</v>
      </c>
      <c r="F4" s="9">
        <f>'Ипотека в абс.вел.'!S4*100/'Ипотека в абс.вел.'!G4-100</f>
        <v>26.619737282585945</v>
      </c>
      <c r="G4" s="9">
        <f>'Ипотека в абс.вел.'!T4*100/'Ипотека в абс.вел.'!H4-100</f>
        <v>27.191295940906826</v>
      </c>
      <c r="H4" s="9">
        <f>'Ипотека в абс.вел.'!U4*100/'Ипотека в абс.вел.'!I4-100</f>
        <v>27.623528017025563</v>
      </c>
      <c r="I4" s="9">
        <f>'Ипотека в абс.вел.'!V4*100/'Ипотека в абс.вел.'!J4-100</f>
        <v>28.341931737405105</v>
      </c>
      <c r="J4" s="9">
        <f>'Ипотека в абс.вел.'!W4*100/'Ипотека в абс.вел.'!K4-100</f>
        <v>28.519156284728808</v>
      </c>
      <c r="K4" s="9">
        <f>'Ипотека в абс.вел.'!X4*100/'Ипотека в абс.вел.'!L4-100</f>
        <v>26.227930209346155</v>
      </c>
      <c r="L4" s="9">
        <f>'Ипотека в абс.вел.'!Y4*100/'Ипотека в абс.вел.'!M4-100</f>
        <v>28.937190019702285</v>
      </c>
      <c r="M4" s="9">
        <f>'Ипотека в абс.вел.'!Z4*100/'Ипотека в абс.вел.'!N4-100</f>
        <v>28.63239983713683</v>
      </c>
      <c r="N4" s="9">
        <f>'Ипотека в абс.вел.'!AA4*100/'Ипотека в абс.вел.'!O4-100</f>
        <v>23.414028330120814</v>
      </c>
      <c r="O4" s="9">
        <f>'Ипотека в абс.вел.'!AB4*100/'Ипотека в абс.вел.'!P4-100</f>
        <v>22.730443158911243</v>
      </c>
      <c r="P4" s="9">
        <f>'Ипотека в абс.вел.'!AC4*100/'Ипотека в абс.вел.'!Q4-100</f>
        <v>23.442612906955006</v>
      </c>
      <c r="Q4" s="9">
        <f>'Ипотека в абс.вел.'!AD4*100/'Ипотека в абс.вел.'!R4-100</f>
        <v>22.635712566088088</v>
      </c>
      <c r="R4" s="9">
        <f>'Ипотека в абс.вел.'!AE4*100/'Ипотека в абс.вел.'!S4-100</f>
        <v>21.733590823876327</v>
      </c>
      <c r="S4" s="9">
        <f>'Ипотека в абс.вел.'!AF4*100/'Ипотека в абс.вел.'!T4-100</f>
        <v>19.943076296695949</v>
      </c>
      <c r="T4" s="9">
        <f>'Ипотека в абс.вел.'!AG4*100/'Ипотека в абс.вел.'!U4-100</f>
        <v>17.273162971592512</v>
      </c>
      <c r="U4" s="9">
        <f>'Ипотека в абс.вел.'!AH4*100/'Ипотека в абс.вел.'!V4-100</f>
        <v>16.845956554754707</v>
      </c>
      <c r="V4" s="9">
        <f>'Ипотека в абс.вел.'!AI4*100/'Ипотека в абс.вел.'!W4-100</f>
        <v>15.617189854761037</v>
      </c>
      <c r="W4" s="9">
        <f>'Ипотека в абс.вел.'!AJ4*100/'Ипотека в абс.вел.'!X4-100</f>
        <v>12.850209091473019</v>
      </c>
      <c r="X4" s="9">
        <f>'Ипотека в абс.вел.'!AK4*100/'Ипотека в абс.вел.'!Y4-100</f>
        <v>11.091143380071301</v>
      </c>
      <c r="Y4" s="9">
        <f>'Ипотека в абс.вел.'!AL4*100/'Ипотека в абс.вел.'!Z4-100</f>
        <v>10.668878852028882</v>
      </c>
      <c r="Z4" s="9">
        <f>'Ипотека в абс.вел.'!AM4*100/'Ипотека в абс.вел.'!AA4-100</f>
        <v>13.356195912355005</v>
      </c>
      <c r="AA4" s="9">
        <f>'Ипотека в абс.вел.'!AN4*100/'Ипотека в абс.вел.'!AB4-100</f>
        <v>13.259993662003708</v>
      </c>
      <c r="AB4" s="9">
        <f>'Ипотека в абс.вел.'!AO4*100/'Ипотека в абс.вел.'!AC4-100</f>
        <v>13.657830251726438</v>
      </c>
      <c r="AC4" s="9">
        <f>'Ипотека в абс.вел.'!AP4*100/'Ипотека в абс.вел.'!AD4-100</f>
        <v>13.375098571804088</v>
      </c>
      <c r="AD4" s="9">
        <f>'Ипотека в абс.вел.'!AQ4*100/'Ипотека в абс.вел.'!AE4-100</f>
        <v>13.526434195725528</v>
      </c>
      <c r="AE4" s="9">
        <f>'Ипотека в абс.вел.'!AR4*100/'Ипотека в абс.вел.'!AF4-100</f>
        <v>14.551249144421632</v>
      </c>
      <c r="AF4" s="9">
        <f>'Ипотека в абс.вел.'!AS4*100/'Ипотека в абс.вел.'!AG4-100</f>
        <v>18.232504486029228</v>
      </c>
      <c r="AG4" s="9">
        <f>'Ипотека в абс.вел.'!AT4*100/'Ипотека в абс.вел.'!AH4-100</f>
        <v>20.843337967058432</v>
      </c>
      <c r="AH4" s="9">
        <f>'Ипотека в абс.вел.'!AU4*100/'Ипотека в абс.вел.'!AI4-100</f>
        <v>23.747453328343937</v>
      </c>
      <c r="AI4" s="9">
        <f>'Ипотека в абс.вел.'!AV4*100/'Ипотека в абс.вел.'!AJ4-100</f>
        <v>30.000840830740771</v>
      </c>
      <c r="AJ4" s="9">
        <f>'Ипотека в абс.вел.'!AW4*100/'Ипотека в абс.вел.'!AK4-100</f>
        <v>29.653800733420354</v>
      </c>
      <c r="AK4" s="9">
        <f>'Ипотека в абс.вел.'!AX4*100/'Ипотека в абс.вел.'!AL4-100</f>
        <v>31.015933402875788</v>
      </c>
      <c r="AL4" s="9">
        <f>'Ипотека в абс.вел.'!AY4*100/'Ипотека в абс.вел.'!AM4-100</f>
        <v>31.514080932366852</v>
      </c>
      <c r="AM4" s="9">
        <f>'Ипотека в абс.вел.'!AZ4*100/'Ипотека в абс.вел.'!AN4-100</f>
        <v>32.162842753217689</v>
      </c>
      <c r="AN4" s="9">
        <f>'Ипотека в абс.вел.'!BA4*100/'Ипотека в абс.вел.'!AO4-100</f>
        <v>32.41998392818644</v>
      </c>
      <c r="AO4" s="9">
        <f>'Ипотека в абс.вел.'!BB4*100/'Ипотека в абс.вел.'!AP4-100</f>
        <v>33.247034274894702</v>
      </c>
      <c r="AP4" s="9">
        <f>'Ипотека в абс.вел.'!BC4*100/'Ипотека в абс.вел.'!AQ4-100</f>
        <v>33.779844134067559</v>
      </c>
      <c r="AQ4" s="9">
        <f>'Ипотека в абс.вел.'!BD4*100/'Ипотека в абс.вел.'!AR4-100</f>
        <v>34.956586686583876</v>
      </c>
      <c r="AR4" s="9">
        <f>'Ипотека в абс.вел.'!BE4*100/'Ипотека в абс.вел.'!AS4-100</f>
        <v>33.709144127052951</v>
      </c>
      <c r="AS4" s="9">
        <f>'Ипотека в абс.вел.'!BF4*100/'Ипотека в абс.вел.'!AT4-100</f>
        <v>31.873322410848118</v>
      </c>
      <c r="AT4" s="9">
        <f>'Ипотека в абс.вел.'!BG4*100/'Ипотека в абс.вел.'!AU4-100</f>
        <v>30.000839983200336</v>
      </c>
      <c r="AU4" s="9">
        <f>'Ипотека в абс.вел.'!BH4*100/'Ипотека в абс.вел.'!AV4-100</f>
        <v>27.908932151865983</v>
      </c>
      <c r="AV4" s="9">
        <f>'Ипотека в абс.вел.'!BI4*100/'Ипотека в абс.вел.'!AW4-100</f>
        <v>26.70821348673698</v>
      </c>
      <c r="AW4" s="9">
        <f>'Ипотека в абс.вел.'!BJ4*100/'Ипотека в абс.вел.'!AX4-100</f>
        <v>27.298415424244794</v>
      </c>
      <c r="AX4" s="9">
        <f>'Ипотека в абс.вел.'!BK4*100/'Ипотека в абс.вел.'!AY4-100</f>
        <v>27.501080713888712</v>
      </c>
      <c r="AY4" s="9">
        <f>'Ипотека в абс.вел.'!BL4*100/'Ипотека в абс.вел.'!AZ4-100</f>
        <v>27.614208592296876</v>
      </c>
      <c r="AZ4" s="9">
        <f>'Ипотека в абс.вел.'!BM4*100/'Ипотека в абс.вел.'!BA4-100</f>
        <v>28.017228619638246</v>
      </c>
      <c r="BA4" s="9">
        <f>'Ипотека в абс.вел.'!BN4*100/'Ипотека в абс.вел.'!BB4-100</f>
        <v>24.706377055360619</v>
      </c>
      <c r="BB4" s="9">
        <f>'Ипотека в абс.вел.'!BO4*100/'Ипотека в абс.вел.'!BC4-100</f>
        <v>22.153854918885045</v>
      </c>
      <c r="BC4" s="9">
        <f>'Ипотека в абс.вел.'!BP4*100/'Ипотека в абс.вел.'!BD4-100</f>
        <v>19.63030604903426</v>
      </c>
      <c r="BD4" s="9">
        <f>'Ипотека в абс.вел.'!BQ4*100/'Ипотека в абс.вел.'!BE4-100</f>
        <v>18.869250310794015</v>
      </c>
      <c r="BE4" s="9">
        <f>'Ипотека в абс.вел.'!BR4*100/'Ипотека в абс.вел.'!BF4-100</f>
        <v>17.673570267376846</v>
      </c>
      <c r="BF4" s="9">
        <f>'Ипотека в абс.вел.'!BS4*100/'Ипотека в абс.вел.'!BG4-100</f>
        <v>17.84242016980474</v>
      </c>
      <c r="BG4" s="9">
        <f>'Ипотека в абс.вел.'!BT4*100/'Ипотека в абс.вел.'!BH4-100</f>
        <v>17.715918284789637</v>
      </c>
      <c r="BH4" s="9">
        <f>'Ипотека в абс.вел.'!BU4*100/'Ипотека в абс.вел.'!BI4-100</f>
        <v>19.969985118672284</v>
      </c>
      <c r="BI4" s="9">
        <f>'Ипотека в абс.вел.'!BV4*100/'Ипотека в абс.вел.'!BJ4-100</f>
        <v>20.78463595001287</v>
      </c>
      <c r="BJ4" s="9">
        <f>'Ипотека в абс.вел.'!BW4*100/'Ипотека в абс.вел.'!BK4-100</f>
        <v>20.09686989162681</v>
      </c>
      <c r="BK4" s="9">
        <f>'Ипотека в абс.вел.'!BX4*100/'Ипотека в абс.вел.'!BL4-100</f>
        <v>19.59592368764072</v>
      </c>
      <c r="BL4" s="9">
        <f>'Ипотека в абс.вел.'!BY4*100/'Ипотека в абс.вел.'!BM4-100</f>
        <v>19.392769189857901</v>
      </c>
      <c r="BM4" s="9">
        <f>'Ипотека в абс.вел.'!BZ4*100/'Ипотека в абс.вел.'!BN4-100</f>
        <v>22.76844369513401</v>
      </c>
      <c r="BN4" s="9">
        <f>'Ипотека в абс.вел.'!CA4*100/'Ипотека в абс.вел.'!BO4-100</f>
        <v>25.761692104987006</v>
      </c>
      <c r="BO4" s="9">
        <f>'Ипотека в абс.вел.'!CB4*100/'Ипотека в абс.вел.'!BP4-100</f>
        <v>27.968865655070317</v>
      </c>
      <c r="BP4" s="9">
        <f>'Ипотека в абс.вел.'!CC4*100/'Ипотека в абс.вел.'!BQ4-100</f>
        <v>27.723717715532928</v>
      </c>
      <c r="BQ4" s="9">
        <f>'Ипотека в абс.вел.'!CD4*100/'Ипотека в абс.вел.'!BR4-100</f>
        <v>31.608504711736089</v>
      </c>
      <c r="BR4" s="9">
        <f>'Ипотека в абс.вел.'!CE4*100/'Ипотека в абс.вел.'!BS4-100</f>
        <v>35.836166246298944</v>
      </c>
      <c r="BS4" s="9">
        <f>'Ипотека в абс.вел.'!CF4*100/'Ипотека в абс.вел.'!BT4-100</f>
        <v>37.246289653987418</v>
      </c>
      <c r="BT4" s="9">
        <f>'Ипотека в абс.вел.'!CG4*100/'Ипотека в абс.вел.'!BU4-100</f>
        <v>37.364000462529816</v>
      </c>
      <c r="BU4" s="9">
        <f>'Ипотека в абс.вел.'!CH4*100/'Ипотека в абс.вел.'!BV4-100</f>
        <v>35.724801754510651</v>
      </c>
      <c r="BV4" s="9">
        <f>'Ипотека в абс.вел.'!CI4*100/'Ипотека в абс.вел.'!BW4-100</f>
        <v>35.652638583613964</v>
      </c>
      <c r="BW4" s="9">
        <f>'Ипотека в абс.вел.'!CJ4*100/'Ипотека в абс.вел.'!BX4-100</f>
        <v>33.421185609400851</v>
      </c>
      <c r="BX4" s="9">
        <f>'Ипотека в абс.вел.'!CK4*100/'Ипотека в абс.вел.'!BY4-100</f>
        <v>32.010187480632169</v>
      </c>
      <c r="BY4" s="9">
        <f>'Ипотека в абс.вел.'!CL4*100/'Ипотека в абс.вел.'!BZ4-100</f>
        <v>30.98013960051901</v>
      </c>
      <c r="BZ4" s="9">
        <f>'Ипотека в абс.вел.'!CM4*100/'Ипотека в абс.вел.'!CA4-100</f>
        <v>30.278980501960916</v>
      </c>
      <c r="CA4" s="9">
        <f>'Ипотека в абс.вел.'!CN4*100/'Ипотека в абс.вел.'!CB4-100</f>
        <v>31.248926767106212</v>
      </c>
      <c r="CB4" s="9">
        <f>'Ипотека в абс.вел.'!CO4*100/'Ипотека в абс.вел.'!CC4-100</f>
        <v>27.249991099718756</v>
      </c>
      <c r="CC4" s="9">
        <f>'Ипотека в абс.вел.'!CP4*100/'Ипотека в абс.вел.'!CD4-100</f>
        <v>22.881160657136761</v>
      </c>
      <c r="CD4" s="9">
        <f>'Ипотека в абс.вел.'!CQ4*100/'Ипотека в абс.вел.'!CE4-100</f>
        <v>16.582034245856505</v>
      </c>
      <c r="CE4" s="9">
        <f>'Ипотека в абс.вел.'!CR4*100/'Ипотека в абс.вел.'!CF4-100</f>
        <v>13.42008278495473</v>
      </c>
      <c r="CF4" s="9">
        <f>'Ипотека в абс.вел.'!CS4*100/'Ипотека в абс.вел.'!CG4-100</f>
        <v>10.171955951114612</v>
      </c>
      <c r="CG4" s="9">
        <f>'Ипотека в абс.вел.'!CT4*100/'Ипотека в абс.вел.'!CH4-100</f>
        <v>8.4728518634887848</v>
      </c>
      <c r="CH4" s="9">
        <f>'Ипотека в абс.вел.'!CU4*100/'Ипотека в абс.вел.'!CI4-100</f>
        <v>5.1730673464988826</v>
      </c>
      <c r="CI4" s="9">
        <f>'Ипотека в абс.вел.'!CV4*100/'Ипотека в абс.вел.'!CJ4-100</f>
        <v>5.4159426101679742</v>
      </c>
      <c r="CJ4" s="9">
        <f>'Ипотека в абс.вел.'!CW4*100/'Ипотека в абс.вел.'!CK4-100</f>
        <v>4.3493570228654903</v>
      </c>
      <c r="CK4" s="9">
        <f>'Ипотека в абс.вел.'!CX4*100/'Ипотека в абс.вел.'!CL4-100</f>
        <v>3.4100276215129668</v>
      </c>
      <c r="CL4" s="9">
        <f>'Ипотека в абс.вел.'!CY4*100/'Ипотека в абс.вел.'!CM4-100</f>
        <v>2.4730455823221718</v>
      </c>
      <c r="CM4" s="9">
        <f>'Ипотека в абс.вел.'!CZ4*100/'Ипотека в абс.вел.'!CN4-100</f>
        <v>-0.15080255882332949</v>
      </c>
      <c r="CN4" s="9">
        <f>'Ипотека в абс.вел.'!DA4*100/'Ипотека в абс.вел.'!CO4-100</f>
        <v>1.3450091975407901</v>
      </c>
      <c r="CO4" s="9">
        <f>'Ипотека в абс.вел.'!DB4*100/'Ипотека в абс.вел.'!CP4-100</f>
        <v>2.1759059908602296</v>
      </c>
      <c r="CP4" s="9">
        <f>'Ипотека в абс.вел.'!DC4*100/'Ипотека в абс.вел.'!CQ4-100</f>
        <v>2.9693440159546896</v>
      </c>
      <c r="CQ4" s="9">
        <f>'Ипотека в абс.вел.'!DD4*100/'Ипотека в абс.вел.'!CR4-100</f>
        <v>4.5649594348473954</v>
      </c>
      <c r="CR4" s="9">
        <f>'Ипотека в абс.вел.'!DE4*100/'Ипотека в абс.вел.'!CS4-100</f>
        <v>7.5560031952210664</v>
      </c>
      <c r="CS4" s="9">
        <f>'Ипотека в абс.вел.'!DF4*100/'Ипотека в абс.вел.'!CT4-100</f>
        <v>9.2358620689655169</v>
      </c>
    </row>
    <row r="5" spans="1:97" x14ac:dyDescent="0.25">
      <c r="A5" s="8" t="s">
        <v>3</v>
      </c>
      <c r="B5" s="9">
        <f>'Ипотека в абс.вел.'!O5*100/'Ипотека в абс.вел.'!C5-100</f>
        <v>19.8758471224033</v>
      </c>
      <c r="C5" s="9">
        <f>'Ипотека в абс.вел.'!P5*100/'Ипотека в абс.вел.'!D5-100</f>
        <v>21.011139428974644</v>
      </c>
      <c r="D5" s="9">
        <f>'Ипотека в абс.вел.'!Q5*100/'Ипотека в абс.вел.'!E5-100</f>
        <v>22.581909994690733</v>
      </c>
      <c r="E5" s="9">
        <f>'Ипотека в абс.вел.'!R5*100/'Ипотека в абс.вел.'!F5-100</f>
        <v>23.219033006084601</v>
      </c>
      <c r="F5" s="9">
        <f>'Ипотека в абс.вел.'!S5*100/'Ипотека в абс.вел.'!G5-100</f>
        <v>24.123426199178738</v>
      </c>
      <c r="G5" s="9">
        <f>'Ипотека в абс.вел.'!T5*100/'Ипотека в абс.вел.'!H5-100</f>
        <v>25.265122986209334</v>
      </c>
      <c r="H5" s="9">
        <f>'Ипотека в абс.вел.'!U5*100/'Ипотека в абс.вел.'!I5-100</f>
        <v>26.097306221128008</v>
      </c>
      <c r="I5" s="9">
        <f>'Ипотека в абс.вел.'!V5*100/'Ипотека в абс.вел.'!J5-100</f>
        <v>27.20934316200254</v>
      </c>
      <c r="J5" s="9">
        <f>'Ипотека в абс.вел.'!W5*100/'Ипотека в абс.вел.'!K5-100</f>
        <v>26.976519689937803</v>
      </c>
      <c r="K5" s="9">
        <f>'Ипотека в абс.вел.'!X5*100/'Ипотека в абс.вел.'!L5-100</f>
        <v>24.878594515548016</v>
      </c>
      <c r="L5" s="9">
        <f>'Ипотека в абс.вел.'!Y5*100/'Ипотека в абс.вел.'!M5-100</f>
        <v>27.731655426829121</v>
      </c>
      <c r="M5" s="9">
        <f>'Ипотека в абс.вел.'!Z5*100/'Ипотека в абс.вел.'!N5-100</f>
        <v>27.635148741348601</v>
      </c>
      <c r="N5" s="9">
        <f>'Ипотека в абс.вел.'!AA5*100/'Ипотека в абс.вел.'!O5-100</f>
        <v>22.922488986258543</v>
      </c>
      <c r="O5" s="9">
        <f>'Ипотека в абс.вел.'!AB5*100/'Ипотека в абс.вел.'!P5-100</f>
        <v>22.028100423036946</v>
      </c>
      <c r="P5" s="9">
        <f>'Ипотека в абс.вел.'!AC5*100/'Ипотека в абс.вел.'!Q5-100</f>
        <v>22.250616424736208</v>
      </c>
      <c r="Q5" s="9">
        <f>'Ипотека в абс.вел.'!AD5*100/'Ипотека в абс.вел.'!R5-100</f>
        <v>21.222509439701327</v>
      </c>
      <c r="R5" s="9">
        <f>'Ипотека в абс.вел.'!AE5*100/'Ипотека в абс.вел.'!S5-100</f>
        <v>19.957100550437787</v>
      </c>
      <c r="S5" s="9">
        <f>'Ипотека в абс.вел.'!AF5*100/'Ипотека в абс.вел.'!T5-100</f>
        <v>18.339068841429736</v>
      </c>
      <c r="T5" s="9">
        <f>'Ипотека в абс.вел.'!AG5*100/'Ипотека в абс.вел.'!U5-100</f>
        <v>15.947906607017359</v>
      </c>
      <c r="U5" s="9">
        <f>'Ипотека в абс.вел.'!AH5*100/'Ипотека в абс.вел.'!V5-100</f>
        <v>14.193641414573634</v>
      </c>
      <c r="V5" s="9">
        <f>'Ипотека в абс.вел.'!AI5*100/'Ипотека в абс.вел.'!W5-100</f>
        <v>13.079898497519622</v>
      </c>
      <c r="W5" s="9">
        <f>'Ипотека в абс.вел.'!AJ5*100/'Ипотека в абс.вел.'!X5-100</f>
        <v>13.34107256576057</v>
      </c>
      <c r="X5" s="9">
        <f>'Ипотека в абс.вел.'!AK5*100/'Ипотека в абс.вел.'!Y5-100</f>
        <v>11.8308020556846</v>
      </c>
      <c r="Y5" s="9">
        <f>'Ипотека в абс.вел.'!AL5*100/'Ипотека в абс.вел.'!Z5-100</f>
        <v>11.489361234779437</v>
      </c>
      <c r="Z5" s="9">
        <f>'Ипотека в абс.вел.'!AM5*100/'Ипотека в абс.вел.'!AA5-100</f>
        <v>13.567060959653944</v>
      </c>
      <c r="AA5" s="9">
        <f>'Ипотека в абс.вел.'!AN5*100/'Ипотека в абс.вел.'!AB5-100</f>
        <v>13.100149791080867</v>
      </c>
      <c r="AB5" s="9">
        <f>'Ипотека в абс.вел.'!AO5*100/'Ипотека в абс.вел.'!AC5-100</f>
        <v>13.117387924332732</v>
      </c>
      <c r="AC5" s="9">
        <f>'Ипотека в абс.вел.'!AP5*100/'Ипотека в абс.вел.'!AD5-100</f>
        <v>12.088782182263998</v>
      </c>
      <c r="AD5" s="9">
        <f>'Ипотека в абс.вел.'!AQ5*100/'Ипотека в абс.вел.'!AE5-100</f>
        <v>11.600505689001267</v>
      </c>
      <c r="AE5" s="9">
        <f>'Ипотека в абс.вел.'!AR5*100/'Ипотека в абс.вел.'!AF5-100</f>
        <v>12.036018009004508</v>
      </c>
      <c r="AF5" s="9">
        <f>'Ипотека в абс.вел.'!AS5*100/'Ипотека в абс.вел.'!AG5-100</f>
        <v>14.302821645086439</v>
      </c>
      <c r="AG5" s="9">
        <f>'Ипотека в абс.вел.'!AT5*100/'Ипотека в абс.вел.'!AH5-100</f>
        <v>16.494004203238973</v>
      </c>
      <c r="AH5" s="9">
        <f>'Ипотека в абс.вел.'!AU5*100/'Ипотека в абс.вел.'!AI5-100</f>
        <v>18.892817949030601</v>
      </c>
      <c r="AI5" s="9">
        <f>'Ипотека в абс.вел.'!AV5*100/'Ипотека в абс.вел.'!AJ5-100</f>
        <v>21.389290882778582</v>
      </c>
      <c r="AJ5" s="9">
        <f>'Ипотека в абс.вел.'!AW5*100/'Ипотека в абс.вел.'!AK5-100</f>
        <v>20.849052098753646</v>
      </c>
      <c r="AK5" s="9">
        <f>'Ипотека в абс.вел.'!AX5*100/'Ипотека в абс.вел.'!AL5-100</f>
        <v>20.75427224513848</v>
      </c>
      <c r="AL5" s="9">
        <f>'Ипотека в абс.вел.'!AY5*100/'Ипотека в абс.вел.'!AM5-100</f>
        <v>20.972444277250077</v>
      </c>
      <c r="AM5" s="9">
        <f>'Ипотека в абс.вел.'!AZ5*100/'Ипотека в абс.вел.'!AN5-100</f>
        <v>21.151075793484821</v>
      </c>
      <c r="AN5" s="9">
        <f>'Ипотека в абс.вел.'!BA5*100/'Ипотека в абс.вел.'!AO5-100</f>
        <v>22.17767799871713</v>
      </c>
      <c r="AO5" s="9">
        <f>'Ипотека в абс.вел.'!BB5*100/'Ипотека в абс.вел.'!AP5-100</f>
        <v>25.571379742508825</v>
      </c>
      <c r="AP5" s="9">
        <f>'Ипотека в абс.вел.'!BC5*100/'Ипотека в абс.вел.'!AQ5-100</f>
        <v>26.34691195795007</v>
      </c>
      <c r="AQ5" s="9">
        <f>'Ипотека в абс.вел.'!BD5*100/'Ипотека в абс.вел.'!AR5-100</f>
        <v>27.598678335417034</v>
      </c>
      <c r="AR5" s="9">
        <f>'Ипотека в абс.вел.'!BE5*100/'Ипотека в абс.вел.'!AS5-100</f>
        <v>26.885804085908859</v>
      </c>
      <c r="AS5" s="9">
        <f>'Ипотека в абс.вел.'!BF5*100/'Ипотека в абс.вел.'!AT5-100</f>
        <v>25.473299940572204</v>
      </c>
      <c r="AT5" s="9">
        <f>'Ипотека в абс.вел.'!BG5*100/'Ипотека в абс.вел.'!AU5-100</f>
        <v>23.722103708565797</v>
      </c>
      <c r="AU5" s="9">
        <f>'Ипотека в абс.вел.'!BH5*100/'Ипотека в абс.вел.'!AV5-100</f>
        <v>22.617628357971711</v>
      </c>
      <c r="AV5" s="9">
        <f>'Ипотека в абс.вел.'!BI5*100/'Ипотека в абс.вел.'!AW5-100</f>
        <v>20.851938198917296</v>
      </c>
      <c r="AW5" s="9">
        <f>'Ипотека в абс.вел.'!BJ5*100/'Ипотека в абс.вел.'!AX5-100</f>
        <v>22.939683779035718</v>
      </c>
      <c r="AX5" s="9">
        <f>'Ипотека в абс.вел.'!BK5*100/'Ипотека в абс.вел.'!AY5-100</f>
        <v>23.50734665319132</v>
      </c>
      <c r="AY5" s="9">
        <f>'Ипотека в абс.вел.'!BL5*100/'Ипотека в абс.вел.'!AZ5-100</f>
        <v>24.33593525248844</v>
      </c>
      <c r="AZ5" s="9">
        <f>'Ипотека в абс.вел.'!BM5*100/'Ипотека в абс.вел.'!BA5-100</f>
        <v>23.098269364183523</v>
      </c>
      <c r="BA5" s="9">
        <f>'Ипотека в абс.вел.'!BN5*100/'Ипотека в абс.вел.'!BB5-100</f>
        <v>18.416898034732426</v>
      </c>
      <c r="BB5" s="9">
        <f>'Ипотека в абс.вел.'!BO5*100/'Ипотека в абс.вел.'!BC5-100</f>
        <v>16.723151684688077</v>
      </c>
      <c r="BC5" s="9">
        <f>'Ипотека в абс.вел.'!BP5*100/'Ипотека в абс.вел.'!BD5-100</f>
        <v>14.429436259929318</v>
      </c>
      <c r="BD5" s="9">
        <f>'Ипотека в абс.вел.'!BQ5*100/'Ипотека в абс.вел.'!BE5-100</f>
        <v>14.009013658100258</v>
      </c>
      <c r="BE5" s="9">
        <f>'Ипотека в абс.вел.'!BR5*100/'Ипотека в абс.вел.'!BF5-100</f>
        <v>12.45136844954159</v>
      </c>
      <c r="BF5" s="9">
        <f>'Ипотека в абс.вел.'!BS5*100/'Ипотека в абс.вел.'!BG5-100</f>
        <v>12.590148714292823</v>
      </c>
      <c r="BG5" s="9">
        <f>'Ипотека в абс.вел.'!BT5*100/'Ипотека в абс.вел.'!BH5-100</f>
        <v>12.017306476965203</v>
      </c>
      <c r="BH5" s="9">
        <f>'Ипотека в абс.вел.'!BU5*100/'Ипотека в абс.вел.'!BI5-100</f>
        <v>14.718480251111686</v>
      </c>
      <c r="BI5" s="9">
        <f>'Ипотека в абс.вел.'!BV5*100/'Ипотека в абс.вел.'!BJ5-100</f>
        <v>13.756311327045822</v>
      </c>
      <c r="BJ5" s="9">
        <f>'Ипотека в абс.вел.'!BW5*100/'Ипотека в абс.вел.'!BK5-100</f>
        <v>13.166632571167796</v>
      </c>
      <c r="BK5" s="9">
        <f>'Ипотека в абс.вел.'!BX5*100/'Ипотека в абс.вел.'!BL5-100</f>
        <v>12.586765386395186</v>
      </c>
      <c r="BL5" s="9">
        <f>'Ипотека в абс.вел.'!BY5*100/'Ипотека в абс.вел.'!BM5-100</f>
        <v>13.347651252056295</v>
      </c>
      <c r="BM5" s="9">
        <f>'Ипотека в абс.вел.'!BZ5*100/'Ипотека в абс.вел.'!BN5-100</f>
        <v>16.665134240529611</v>
      </c>
      <c r="BN5" s="9">
        <f>'Ипотека в абс.вел.'!CA5*100/'Ипотека в абс.вел.'!BO5-100</f>
        <v>19.281643187439514</v>
      </c>
      <c r="BO5" s="9">
        <f>'Ипотека в абс.вел.'!CB5*100/'Ипотека в абс.вел.'!BP5-100</f>
        <v>21.485910001376126</v>
      </c>
      <c r="BP5" s="9">
        <f>'Ипотека в абс.вел.'!CC5*100/'Ипотека в абс.вел.'!BQ5-100</f>
        <v>20.706720178641476</v>
      </c>
      <c r="BQ5" s="9">
        <f>'Ипотека в абс.вел.'!CD5*100/'Ипотека в абс.вел.'!BR5-100</f>
        <v>24.983829479986156</v>
      </c>
      <c r="BR5" s="9">
        <f>'Ипотека в абс.вел.'!CE5*100/'Ипотека в абс.вел.'!BS5-100</f>
        <v>27.160548364771543</v>
      </c>
      <c r="BS5" s="9">
        <f>'Ипотека в абс.вел.'!CF5*100/'Ипотека в абс.вел.'!BT5-100</f>
        <v>28.804953202077343</v>
      </c>
      <c r="BT5" s="9">
        <f>'Ипотека в абс.вел.'!CG5*100/'Ипотека в абс.вел.'!BU5-100</f>
        <v>29.26850123270296</v>
      </c>
      <c r="BU5" s="9">
        <f>'Ипотека в абс.вел.'!CH5*100/'Ипотека в абс.вел.'!BV5-100</f>
        <v>27.984814225497587</v>
      </c>
      <c r="BV5" s="9">
        <f>'Ипотека в абс.вел.'!CI5*100/'Ипотека в абс.вел.'!BW5-100</f>
        <v>28.026531690630463</v>
      </c>
      <c r="BW5" s="9">
        <f>'Ипотека в абс.вел.'!CJ5*100/'Ипотека в абс.вел.'!BX5-100</f>
        <v>26.089875325387041</v>
      </c>
      <c r="BX5" s="9">
        <f>'Ипотека в абс.вел.'!CK5*100/'Ипотека в абс.вел.'!BY5-100</f>
        <v>25.023180810320497</v>
      </c>
      <c r="BY5" s="9">
        <f>'Ипотека в абс.вел.'!CL5*100/'Ипотека в абс.вел.'!BZ5-100</f>
        <v>23.493714781100991</v>
      </c>
      <c r="BZ5" s="9">
        <f>'Ипотека в абс.вел.'!CM5*100/'Ипотека в абс.вел.'!CA5-100</f>
        <v>22.333985884292417</v>
      </c>
      <c r="CA5" s="9">
        <f>'Ипотека в абс.вел.'!CN5*100/'Ипотека в абс.вел.'!CB5-100</f>
        <v>22.683850830050474</v>
      </c>
      <c r="CB5" s="9">
        <f>'Ипотека в абс.вел.'!CO5*100/'Ипотека в абс.вел.'!CC5-100</f>
        <v>20.773230669233271</v>
      </c>
      <c r="CC5" s="9">
        <f>'Ипотека в абс.вел.'!CP5*100/'Ипотека в абс.вел.'!CD5-100</f>
        <v>16.772578471018676</v>
      </c>
      <c r="CD5" s="9">
        <f>'Ипотека в абс.вел.'!CQ5*100/'Ипотека в абс.вел.'!CE5-100</f>
        <v>12.484367038769747</v>
      </c>
      <c r="CE5" s="9">
        <f>'Ипотека в абс.вел.'!CR5*100/'Ипотека в абс.вел.'!CF5-100</f>
        <v>9.4363144240164445</v>
      </c>
      <c r="CF5" s="9">
        <f>'Ипотека в абс.вел.'!CS5*100/'Ипотека в абс.вел.'!CG5-100</f>
        <v>5.9365663826081203</v>
      </c>
      <c r="CG5" s="9">
        <f>'Ипотека в абс.вел.'!CT5*100/'Ипотека в абс.вел.'!CH5-100</f>
        <v>4.779924969464318</v>
      </c>
      <c r="CH5" s="9">
        <f>'Ипотека в абс.вел.'!CU5*100/'Ипотека в абс.вел.'!CI5-100</f>
        <v>1.2881643115489538</v>
      </c>
      <c r="CI5" s="9">
        <f>'Ипотека в абс.вел.'!CV5*100/'Ипотека в абс.вел.'!CJ5-100</f>
        <v>1.6776591005400263</v>
      </c>
      <c r="CJ5" s="9">
        <f>'Ипотека в абс.вел.'!CW5*100/'Ипотека в абс.вел.'!CK5-100</f>
        <v>0.76959456554452288</v>
      </c>
      <c r="CK5" s="9">
        <f>'Ипотека в абс.вел.'!CX5*100/'Ипотека в абс.вел.'!CL5-100</f>
        <v>0.17550017550017571</v>
      </c>
      <c r="CL5" s="9">
        <f>'Ипотека в абс.вел.'!CY5*100/'Ипотека в абс.вел.'!CM5-100</f>
        <v>-0.17792282992051867</v>
      </c>
      <c r="CM5" s="9">
        <f>'Ипотека в абс.вел.'!CZ5*100/'Ипотека в абс.вел.'!CN5-100</f>
        <v>-2.0169067257581332</v>
      </c>
      <c r="CN5" s="9">
        <f>'Ипотека в абс.вел.'!DA5*100/'Ипотека в абс.вел.'!CO5-100</f>
        <v>-1.778081369474549</v>
      </c>
      <c r="CO5" s="9">
        <f>'Ипотека в абс.вел.'!DB5*100/'Ипотека в абс.вел.'!CP5-100</f>
        <v>-0.96470976253297636</v>
      </c>
      <c r="CP5" s="9">
        <f>'Ипотека в абс.вел.'!DC5*100/'Ипотека в абс.вел.'!CQ5-100</f>
        <v>-0.3613453164087872</v>
      </c>
      <c r="CQ5" s="9">
        <f>'Ипотека в абс.вел.'!DD5*100/'Ипотека в абс.вел.'!CR5-100</f>
        <v>0.88874293162015761</v>
      </c>
      <c r="CR5" s="9">
        <f>'Ипотека в абс.вел.'!DE5*100/'Ипотека в абс.вел.'!CS5-100</f>
        <v>3.9908839261556324</v>
      </c>
      <c r="CS5" s="9">
        <f>'Ипотека в абс.вел.'!DF5*100/'Ипотека в абс.вел.'!CT5-100</f>
        <v>4.9167872271776361</v>
      </c>
    </row>
    <row r="6" spans="1:97" x14ac:dyDescent="0.25">
      <c r="A6" s="8" t="s">
        <v>4</v>
      </c>
      <c r="B6" s="9">
        <f>'Ипотека в абс.вел.'!O6*100/'Ипотека в абс.вел.'!C6-100</f>
        <v>19.914367424470299</v>
      </c>
      <c r="C6" s="9">
        <f>'Ипотека в абс.вел.'!P6*100/'Ипотека в абс.вел.'!D6-100</f>
        <v>20.729715966591854</v>
      </c>
      <c r="D6" s="9">
        <f>'Ипотека в абс.вел.'!Q6*100/'Ипотека в абс.вел.'!E6-100</f>
        <v>22.824206454551316</v>
      </c>
      <c r="E6" s="9">
        <f>'Ипотека в абс.вел.'!R6*100/'Ипотека в абс.вел.'!F6-100</f>
        <v>23.40829047348808</v>
      </c>
      <c r="F6" s="9">
        <f>'Ипотека в абс.вел.'!S6*100/'Ипотека в абс.вел.'!G6-100</f>
        <v>24.173559546041631</v>
      </c>
      <c r="G6" s="9">
        <f>'Ипотека в абс.вел.'!T6*100/'Ипотека в абс.вел.'!H6-100</f>
        <v>24.731961009192048</v>
      </c>
      <c r="H6" s="9">
        <f>'Ипотека в абс.вел.'!U6*100/'Ипотека в абс.вел.'!I6-100</f>
        <v>24.740576864081163</v>
      </c>
      <c r="I6" s="9">
        <f>'Ипотека в абс.вел.'!V6*100/'Ипотека в абс.вел.'!J6-100</f>
        <v>26.410520855596715</v>
      </c>
      <c r="J6" s="9">
        <f>'Ипотека в абс.вел.'!W6*100/'Ипотека в абс.вел.'!K6-100</f>
        <v>27.058946159848048</v>
      </c>
      <c r="K6" s="9">
        <f>'Ипотека в абс.вел.'!X6*100/'Ипотека в абс.вел.'!L6-100</f>
        <v>25.259146723574915</v>
      </c>
      <c r="L6" s="9">
        <f>'Ипотека в абс.вел.'!Y6*100/'Ипотека в абс.вел.'!M6-100</f>
        <v>26.831208136246929</v>
      </c>
      <c r="M6" s="9">
        <f>'Ипотека в абс.вел.'!Z6*100/'Ипотека в абс.вел.'!N6-100</f>
        <v>26.876216432303195</v>
      </c>
      <c r="N6" s="9">
        <f>'Ипотека в абс.вел.'!AA6*100/'Ипотека в абс.вел.'!O6-100</f>
        <v>22.428750263253676</v>
      </c>
      <c r="O6" s="9">
        <f>'Ипотека в абс.вел.'!AB6*100/'Ипотека в абс.вел.'!P6-100</f>
        <v>22.166936262438782</v>
      </c>
      <c r="P6" s="9">
        <f>'Ипотека в абс.вел.'!AC6*100/'Ипотека в абс.вел.'!Q6-100</f>
        <v>22.274499163294479</v>
      </c>
      <c r="Q6" s="9">
        <f>'Ипотека в абс.вел.'!AD6*100/'Ипотека в абс.вел.'!R6-100</f>
        <v>22.037996776055394</v>
      </c>
      <c r="R6" s="9">
        <f>'Ипотека в абс.вел.'!AE6*100/'Ипотека в абс.вел.'!S6-100</f>
        <v>21.307772183521763</v>
      </c>
      <c r="S6" s="9">
        <f>'Ипотека в абс.вел.'!AF6*100/'Ипотека в абс.вел.'!T6-100</f>
        <v>20.038069174556355</v>
      </c>
      <c r="T6" s="9">
        <f>'Ипотека в абс.вел.'!AG6*100/'Ипотека в абс.вел.'!U6-100</f>
        <v>17.251991702078712</v>
      </c>
      <c r="U6" s="9">
        <f>'Ипотека в абс.вел.'!AH6*100/'Ипотека в абс.вел.'!V6-100</f>
        <v>15.424619820814087</v>
      </c>
      <c r="V6" s="9">
        <f>'Ипотека в абс.вел.'!AI6*100/'Ипотека в абс.вел.'!W6-100</f>
        <v>14.789131777652244</v>
      </c>
      <c r="W6" s="9">
        <f>'Ипотека в абс.вел.'!AJ6*100/'Ипотека в абс.вел.'!X6-100</f>
        <v>13.719181945699319</v>
      </c>
      <c r="X6" s="9">
        <f>'Ипотека в абс.вел.'!AK6*100/'Ипотека в абс.вел.'!Y6-100</f>
        <v>13.801222355001499</v>
      </c>
      <c r="Y6" s="9">
        <f>'Ипотека в абс.вел.'!AL6*100/'Ипотека в абс.вел.'!Z6-100</f>
        <v>12.917645995198598</v>
      </c>
      <c r="Z6" s="9">
        <f>'Ипотека в абс.вел.'!AM6*100/'Ипотека в абс.вел.'!AA6-100</f>
        <v>14.964537449770532</v>
      </c>
      <c r="AA6" s="9">
        <f>'Ипотека в абс.вел.'!AN6*100/'Ипотека в абс.вел.'!AB6-100</f>
        <v>14.10983419219906</v>
      </c>
      <c r="AB6" s="9">
        <f>'Ипотека в абс.вел.'!AO6*100/'Ипотека в абс.вел.'!AC6-100</f>
        <v>13.40116771027246</v>
      </c>
      <c r="AC6" s="9">
        <f>'Ипотека в абс.вел.'!AP6*100/'Ипотека в абс.вел.'!AD6-100</f>
        <v>11.966433334025709</v>
      </c>
      <c r="AD6" s="9">
        <f>'Ипотека в абс.вел.'!AQ6*100/'Ипотека в абс.вел.'!AE6-100</f>
        <v>11.074011102689639</v>
      </c>
      <c r="AE6" s="9">
        <f>'Ипотека в абс.вел.'!AR6*100/'Ипотека в абс.вел.'!AF6-100</f>
        <v>11.165107520349892</v>
      </c>
      <c r="AF6" s="9">
        <f>'Ипотека в абс.вел.'!AS6*100/'Ипотека в абс.вел.'!AG6-100</f>
        <v>14.063802533395688</v>
      </c>
      <c r="AG6" s="9">
        <f>'Ипотека в абс.вел.'!AT6*100/'Ипотека в абс.вел.'!AH6-100</f>
        <v>16.144602645662928</v>
      </c>
      <c r="AH6" s="9">
        <f>'Ипотека в абс.вел.'!AU6*100/'Ипотека в абс.вел.'!AI6-100</f>
        <v>16.643053915781195</v>
      </c>
      <c r="AI6" s="9">
        <f>'Ипотека в абс.вел.'!AV6*100/'Ипотека в абс.вел.'!AJ6-100</f>
        <v>19.85890652557319</v>
      </c>
      <c r="AJ6" s="9">
        <f>'Ипотека в абс.вел.'!AW6*100/'Ипотека в абс.вел.'!AK6-100</f>
        <v>18.224443329602906</v>
      </c>
      <c r="AK6" s="9">
        <f>'Ипотека в абс.вел.'!AX6*100/'Ипотека в абс.вел.'!AL6-100</f>
        <v>18.94214244796639</v>
      </c>
      <c r="AL6" s="9">
        <f>'Ипотека в абс.вел.'!AY6*100/'Ипотека в абс.вел.'!AM6-100</f>
        <v>19.663457865383151</v>
      </c>
      <c r="AM6" s="9">
        <f>'Ипотека в абс.вел.'!AZ6*100/'Ипотека в абс.вел.'!AN6-100</f>
        <v>20.673431211382578</v>
      </c>
      <c r="AN6" s="9">
        <f>'Ипотека в абс.вел.'!BA6*100/'Ипотека в абс.вел.'!AO6-100</f>
        <v>21.288264592310711</v>
      </c>
      <c r="AO6" s="9">
        <f>'Ипотека в абс.вел.'!BB6*100/'Ипотека в абс.вел.'!AP6-100</f>
        <v>24.059439002671411</v>
      </c>
      <c r="AP6" s="9">
        <f>'Ипотека в абс.вел.'!BC6*100/'Ипотека в абс.вел.'!AQ6-100</f>
        <v>25.647787839108872</v>
      </c>
      <c r="AQ6" s="9">
        <f>'Ипотека в абс.вел.'!BD6*100/'Ипотека в абс.вел.'!AR6-100</f>
        <v>27.096539162112933</v>
      </c>
      <c r="AR6" s="9">
        <f>'Ипотека в абс.вел.'!BE6*100/'Ипотека в абс.вел.'!AS6-100</f>
        <v>26.55080213903743</v>
      </c>
      <c r="AS6" s="9">
        <f>'Ипотека в абс.вел.'!BF6*100/'Ипотека в абс.вел.'!AT6-100</f>
        <v>25.87942756785894</v>
      </c>
      <c r="AT6" s="9">
        <f>'Ипотека в абс.вел.'!BG6*100/'Ипотека в абс.вел.'!AU6-100</f>
        <v>24.472822969735816</v>
      </c>
      <c r="AU6" s="9">
        <f>'Ипотека в абс.вел.'!BH6*100/'Ипотека в абс.вел.'!AV6-100</f>
        <v>23.293113596233084</v>
      </c>
      <c r="AV6" s="9">
        <f>'Ипотека в абс.вел.'!BI6*100/'Ипотека в абс.вел.'!AW6-100</f>
        <v>22.237273751040462</v>
      </c>
      <c r="AW6" s="9">
        <f>'Ипотека в абс.вел.'!BJ6*100/'Ипотека в абс.вел.'!AX6-100</f>
        <v>23.63621769144325</v>
      </c>
      <c r="AX6" s="9">
        <f>'Ипотека в абс.вел.'!BK6*100/'Ипотека в абс.вел.'!AY6-100</f>
        <v>23.763387655424495</v>
      </c>
      <c r="AY6" s="9">
        <f>'Ипотека в абс.вел.'!BL6*100/'Ипотека в абс.вел.'!AZ6-100</f>
        <v>23.772391331579612</v>
      </c>
      <c r="AZ6" s="9">
        <f>'Ипотека в абс.вел.'!BM6*100/'Ипотека в абс.вел.'!BA6-100</f>
        <v>23.774588966302161</v>
      </c>
      <c r="BA6" s="9">
        <f>'Ипотека в абс.вел.'!BN6*100/'Ипотека в абс.вел.'!BB6-100</f>
        <v>19.767320144153842</v>
      </c>
      <c r="BB6" s="9">
        <f>'Ипотека в абс.вел.'!BO6*100/'Ипотека в абс.вел.'!BC6-100</f>
        <v>17.195068251871419</v>
      </c>
      <c r="BC6" s="9">
        <f>'Ипотека в абс.вел.'!BP6*100/'Ипотека в абс.вел.'!BD6-100</f>
        <v>14.864709928915389</v>
      </c>
      <c r="BD6" s="9">
        <f>'Ипотека в абс.вел.'!BQ6*100/'Ипотека в абс.вел.'!BE6-100</f>
        <v>14.212268469610535</v>
      </c>
      <c r="BE6" s="9">
        <f>'Ипотека в абс.вел.'!BR6*100/'Ипотека в абс.вел.'!BF6-100</f>
        <v>12.424024754116473</v>
      </c>
      <c r="BF6" s="9">
        <f>'Ипотека в абс.вел.'!BS6*100/'Ипотека в абс.вел.'!BG6-100</f>
        <v>12.994511079487694</v>
      </c>
      <c r="BG6" s="9">
        <f>'Ипотека в абс.вел.'!BT6*100/'Ипотека в абс.вел.'!BH6-100</f>
        <v>12.52735012133509</v>
      </c>
      <c r="BH6" s="9">
        <f>'Ипотека в абс.вел.'!BU6*100/'Ипотека в абс.вел.'!BI6-100</f>
        <v>15.221106601153593</v>
      </c>
      <c r="BI6" s="9">
        <f>'Ипотека в абс.вел.'!BV6*100/'Ипотека в абс.вел.'!BJ6-100</f>
        <v>14.41315102645008</v>
      </c>
      <c r="BJ6" s="9">
        <f>'Ипотека в абс.вел.'!BW6*100/'Ипотека в абс.вел.'!BK6-100</f>
        <v>14.101290963257199</v>
      </c>
      <c r="BK6" s="9">
        <f>'Ипотека в абс.вел.'!BX6*100/'Ипотека в абс.вел.'!BL6-100</f>
        <v>13.623712774839973</v>
      </c>
      <c r="BL6" s="9">
        <f>'Ипотека в абс.вел.'!BY6*100/'Ипотека в абс.вел.'!BM6-100</f>
        <v>14.07358624203188</v>
      </c>
      <c r="BM6" s="9">
        <f>'Ипотека в абс.вел.'!BZ6*100/'Ипотека в абс.вел.'!BN6-100</f>
        <v>16.99545522648954</v>
      </c>
      <c r="BN6" s="9">
        <f>'Ипотека в абс.вел.'!CA6*100/'Ипотека в абс.вел.'!BO6-100</f>
        <v>19.864737929738865</v>
      </c>
      <c r="BO6" s="9">
        <f>'Ипотека в абс.вел.'!CB6*100/'Ипотека в абс.вел.'!BP6-100</f>
        <v>22.04671357987722</v>
      </c>
      <c r="BP6" s="9">
        <f>'Ипотека в абс.вел.'!CC6*100/'Ипотека в абс.вел.'!BQ6-100</f>
        <v>21.368933834864649</v>
      </c>
      <c r="BQ6" s="9">
        <f>'Ипотека в абс.вел.'!CD6*100/'Ипотека в абс.вел.'!BR6-100</f>
        <v>25.542476593025825</v>
      </c>
      <c r="BR6" s="9">
        <f>'Ипотека в абс.вел.'!CE6*100/'Ипотека в абс.вел.'!BS6-100</f>
        <v>27.247430223213755</v>
      </c>
      <c r="BS6" s="9">
        <f>'Ипотека в абс.вел.'!CF6*100/'Ипотека в абс.вел.'!BT6-100</f>
        <v>28.076315727450577</v>
      </c>
      <c r="BT6" s="9">
        <f>'Ипотека в абс.вел.'!CG6*100/'Ипотека в абс.вел.'!BU6-100</f>
        <v>27.720867711133778</v>
      </c>
      <c r="BU6" s="9">
        <f>'Ипотека в абс.вел.'!CH6*100/'Ипотека в абс.вел.'!BV6-100</f>
        <v>26.065393301782933</v>
      </c>
      <c r="BV6" s="9">
        <f>'Ипотека в абс.вел.'!CI6*100/'Ипотека в абс.вел.'!BW6-100</f>
        <v>26.067839905960014</v>
      </c>
      <c r="BW6" s="9">
        <f>'Ипотека в абс.вел.'!CJ6*100/'Ипотека в абс.вел.'!BX6-100</f>
        <v>24.719701608862664</v>
      </c>
      <c r="BX6" s="9">
        <f>'Ипотека в абс.вел.'!CK6*100/'Ипотека в абс.вел.'!BY6-100</f>
        <v>23.028659194143984</v>
      </c>
      <c r="BY6" s="9">
        <f>'Ипотека в абс.вел.'!CL6*100/'Ипотека в абс.вел.'!BZ6-100</f>
        <v>21.350209169299063</v>
      </c>
      <c r="BZ6" s="9">
        <f>'Ипотека в абс.вел.'!CM6*100/'Ипотека в абс.вел.'!CA6-100</f>
        <v>19.783503646584336</v>
      </c>
      <c r="CA6" s="9">
        <f>'Ипотека в абс.вел.'!CN6*100/'Ипотека в абс.вел.'!CB6-100</f>
        <v>19.750966079862607</v>
      </c>
      <c r="CB6" s="9">
        <f>'Ипотека в абс.вел.'!CO6*100/'Ипотека в абс.вел.'!CC6-100</f>
        <v>17.728529041173843</v>
      </c>
      <c r="CC6" s="9">
        <f>'Ипотека в абс.вел.'!CP6*100/'Ипотека в абс.вел.'!CD6-100</f>
        <v>13.814669093898644</v>
      </c>
      <c r="CD6" s="9">
        <f>'Ипотека в абс.вел.'!CQ6*100/'Ипотека в абс.вел.'!CE6-100</f>
        <v>9.2619474031482696</v>
      </c>
      <c r="CE6" s="9">
        <f>'Ипотека в абс.вел.'!CR6*100/'Ипотека в абс.вел.'!CF6-100</f>
        <v>6.674456906783945</v>
      </c>
      <c r="CF6" s="9">
        <f>'Ипотека в абс.вел.'!CS6*100/'Ипотека в абс.вел.'!CG6-100</f>
        <v>3.3896459743417608</v>
      </c>
      <c r="CG6" s="9">
        <f>'Ипотека в абс.вел.'!CT6*100/'Ипотека в абс.вел.'!CH6-100</f>
        <v>2.6395390709398612</v>
      </c>
      <c r="CH6" s="9">
        <f>'Ипотека в абс.вел.'!CU6*100/'Ипотека в абс.вел.'!CI6-100</f>
        <v>7.1725720843488716E-2</v>
      </c>
      <c r="CI6" s="9">
        <f>'Ипотека в абс.вел.'!CV6*100/'Ипотека в абс.вел.'!CJ6-100</f>
        <v>-7.4095896158624441E-2</v>
      </c>
      <c r="CJ6" s="9">
        <f>'Ипотека в абс.вел.'!CW6*100/'Ипотека в абс.вел.'!CK6-100</f>
        <v>-0.60383907068990084</v>
      </c>
      <c r="CK6" s="9">
        <f>'Ипотека в абс.вел.'!CX6*100/'Ипотека в абс.вел.'!CL6-100</f>
        <v>-0.91196904405944679</v>
      </c>
      <c r="CL6" s="9">
        <f>'Ипотека в абс.вел.'!CY6*100/'Ипотека в абс.вел.'!CM6-100</f>
        <v>-1.3232728541521226</v>
      </c>
      <c r="CM6" s="9">
        <f>'Ипотека в абс.вел.'!CZ6*100/'Ипотека в абс.вел.'!CN6-100</f>
        <v>-3.303795523229013</v>
      </c>
      <c r="CN6" s="9">
        <f>'Ипотека в абс.вел.'!DA6*100/'Ипотека в абс.вел.'!CO6-100</f>
        <v>-3.1486548304404494</v>
      </c>
      <c r="CO6" s="9">
        <f>'Ипотека в абс.вел.'!DB6*100/'Ипотека в абс.вел.'!CP6-100</f>
        <v>-2.3682377524959435</v>
      </c>
      <c r="CP6" s="9">
        <f>'Ипотека в абс.вел.'!DC6*100/'Ипотека в абс.вел.'!CQ6-100</f>
        <v>-1.1542841367887036</v>
      </c>
      <c r="CQ6" s="9">
        <f>'Ипотека в абс.вел.'!DD6*100/'Ипотека в абс.вел.'!CR6-100</f>
        <v>0.14145613565987958</v>
      </c>
      <c r="CR6" s="9">
        <f>'Ипотека в абс.вел.'!DE6*100/'Ипотека в абс.вел.'!CS6-100</f>
        <v>3.0020885620513553</v>
      </c>
      <c r="CS6" s="9">
        <f>'Ипотека в абс.вел.'!DF6*100/'Ипотека в абс.вел.'!CT6-100</f>
        <v>4.2644633898186157</v>
      </c>
    </row>
    <row r="7" spans="1:97" x14ac:dyDescent="0.25">
      <c r="A7" s="8" t="s">
        <v>5</v>
      </c>
      <c r="B7" s="9">
        <f>'Ипотека в абс.вел.'!O7*100/'Ипотека в абс.вел.'!C7-100</f>
        <v>18.691677642835899</v>
      </c>
      <c r="C7" s="9">
        <f>'Ипотека в абс.вел.'!P7*100/'Ипотека в абс.вел.'!D7-100</f>
        <v>19.726997408794887</v>
      </c>
      <c r="D7" s="9">
        <f>'Ипотека в абс.вел.'!Q7*100/'Ипотека в абс.вел.'!E7-100</f>
        <v>22.22028518170525</v>
      </c>
      <c r="E7" s="9">
        <f>'Ипотека в абс.вел.'!R7*100/'Ипотека в абс.вел.'!F7-100</f>
        <v>23.385813027003579</v>
      </c>
      <c r="F7" s="9">
        <f>'Ипотека в абс.вел.'!S7*100/'Ипотека в абс.вел.'!G7-100</f>
        <v>24.500689185635494</v>
      </c>
      <c r="G7" s="9">
        <f>'Ипотека в абс.вел.'!T7*100/'Ипотека в абс.вел.'!H7-100</f>
        <v>25.188799210509956</v>
      </c>
      <c r="H7" s="9">
        <f>'Ипотека в абс.вел.'!U7*100/'Ипотека в абс.вел.'!I7-100</f>
        <v>25.74246240241277</v>
      </c>
      <c r="I7" s="9">
        <f>'Ипотека в абс.вел.'!V7*100/'Ипотека в абс.вел.'!J7-100</f>
        <v>26.066865080612061</v>
      </c>
      <c r="J7" s="9">
        <f>'Ипотека в абс.вел.'!W7*100/'Ипотека в абс.вел.'!K7-100</f>
        <v>25.950642290757187</v>
      </c>
      <c r="K7" s="9">
        <f>'Ипотека в абс.вел.'!X7*100/'Ипотека в абс.вел.'!L7-100</f>
        <v>24.649360477741183</v>
      </c>
      <c r="L7" s="9">
        <f>'Ипотека в абс.вел.'!Y7*100/'Ипотека в абс.вел.'!M7-100</f>
        <v>26.89065573502721</v>
      </c>
      <c r="M7" s="9">
        <f>'Ипотека в абс.вел.'!Z7*100/'Ипотека в абс.вел.'!N7-100</f>
        <v>27.500607542367177</v>
      </c>
      <c r="N7" s="9">
        <f>'Ипотека в абс.вел.'!AA7*100/'Ипотека в абс.вел.'!O7-100</f>
        <v>22.811901387726536</v>
      </c>
      <c r="O7" s="9">
        <f>'Ипотека в абс.вел.'!AB7*100/'Ипотека в абс.вел.'!P7-100</f>
        <v>22.34886052655402</v>
      </c>
      <c r="P7" s="9">
        <f>'Ипотека в абс.вел.'!AC7*100/'Ипотека в абс.вел.'!Q7-100</f>
        <v>22.022227349359937</v>
      </c>
      <c r="Q7" s="9">
        <f>'Ипотека в абс.вел.'!AD7*100/'Ипотека в абс.вел.'!R7-100</f>
        <v>21.60654117669992</v>
      </c>
      <c r="R7" s="9">
        <f>'Ипотека в абс.вел.'!AE7*100/'Ипотека в абс.вел.'!S7-100</f>
        <v>20.607166646852008</v>
      </c>
      <c r="S7" s="9">
        <f>'Ипотека в абс.вел.'!AF7*100/'Ипотека в абс.вел.'!T7-100</f>
        <v>19.079354113056823</v>
      </c>
      <c r="T7" s="9">
        <f>'Ипотека в абс.вел.'!AG7*100/'Ипотека в абс.вел.'!U7-100</f>
        <v>16.679014050807709</v>
      </c>
      <c r="U7" s="9">
        <f>'Ипотека в абс.вел.'!AH7*100/'Ипотека в абс.вел.'!V7-100</f>
        <v>16.776782256613387</v>
      </c>
      <c r="V7" s="9">
        <f>'Ипотека в абс.вел.'!AI7*100/'Ипотека в абс.вел.'!W7-100</f>
        <v>15.767897116467182</v>
      </c>
      <c r="W7" s="9">
        <f>'Ипотека в абс.вел.'!AJ7*100/'Ипотека в абс.вел.'!X7-100</f>
        <v>13.653877270824452</v>
      </c>
      <c r="X7" s="9">
        <f>'Ипотека в абс.вел.'!AK7*100/'Ипотека в абс.вел.'!Y7-100</f>
        <v>12.875157440501368</v>
      </c>
      <c r="Y7" s="9">
        <f>'Ипотека в абс.вел.'!AL7*100/'Ипотека в абс.вел.'!Z7-100</f>
        <v>12.054175499719562</v>
      </c>
      <c r="Z7" s="9">
        <f>'Ипотека в абс.вел.'!AM7*100/'Ипотека в абс.вел.'!AA7-100</f>
        <v>15.18520281851076</v>
      </c>
      <c r="AA7" s="9">
        <f>'Ипотека в абс.вел.'!AN7*100/'Ипотека в абс.вел.'!AB7-100</f>
        <v>14.536627493085305</v>
      </c>
      <c r="AB7" s="9">
        <f>'Ипотека в абс.вел.'!AO7*100/'Ипотека в абс.вел.'!AC7-100</f>
        <v>14.718978312144046</v>
      </c>
      <c r="AC7" s="9">
        <f>'Ипотека в абс.вел.'!AP7*100/'Ипотека в абс.вел.'!AD7-100</f>
        <v>13.90594662934032</v>
      </c>
      <c r="AD7" s="9">
        <f>'Ипотека в абс.вел.'!AQ7*100/'Ипотека в абс.вел.'!AE7-100</f>
        <v>13.761181378125769</v>
      </c>
      <c r="AE7" s="9">
        <f>'Ипотека в абс.вел.'!AR7*100/'Ипотека в абс.вел.'!AF7-100</f>
        <v>14.658192870958828</v>
      </c>
      <c r="AF7" s="9">
        <f>'Ипотека в абс.вел.'!AS7*100/'Ипотека в абс.вел.'!AG7-100</f>
        <v>17.253175312565517</v>
      </c>
      <c r="AG7" s="9">
        <f>'Ипотека в абс.вел.'!AT7*100/'Ипотека в абс.вел.'!AH7-100</f>
        <v>18.692280885171627</v>
      </c>
      <c r="AH7" s="9">
        <f>'Ипотека в абс.вел.'!AU7*100/'Ипотека в абс.вел.'!AI7-100</f>
        <v>20.318870434745293</v>
      </c>
      <c r="AI7" s="9">
        <f>'Ипотека в абс.вел.'!AV7*100/'Ипотека в абс.вел.'!AJ7-100</f>
        <v>24.272261652940486</v>
      </c>
      <c r="AJ7" s="9">
        <f>'Ипотека в абс.вел.'!AW7*100/'Ипотека в абс.вел.'!AK7-100</f>
        <v>21.242605422163166</v>
      </c>
      <c r="AK7" s="9">
        <f>'Ипотека в абс.вел.'!AX7*100/'Ипотека в абс.вел.'!AL7-100</f>
        <v>21.235002499583402</v>
      </c>
      <c r="AL7" s="9">
        <f>'Ипотека в абс.вел.'!AY7*100/'Ипотека в абс.вел.'!AM7-100</f>
        <v>21.361109388885438</v>
      </c>
      <c r="AM7" s="9">
        <f>'Ипотека в абс.вел.'!AZ7*100/'Ипотека в абс.вел.'!AN7-100</f>
        <v>21.797784864941974</v>
      </c>
      <c r="AN7" s="9">
        <f>'Ипотека в абс.вел.'!BA7*100/'Ипотека в абс.вел.'!AO7-100</f>
        <v>22.297107554057845</v>
      </c>
      <c r="AO7" s="9">
        <f>'Ипотека в абс.вел.'!BB7*100/'Ипотека в абс.вел.'!AP7-100</f>
        <v>24.117256483692898</v>
      </c>
      <c r="AP7" s="9">
        <f>'Ипотека в абс.вел.'!BC7*100/'Ипотека в абс.вел.'!AQ7-100</f>
        <v>25.011765167261458</v>
      </c>
      <c r="AQ7" s="9">
        <f>'Ипотека в абс.вел.'!BD7*100/'Ипотека в абс.вел.'!AR7-100</f>
        <v>26.51030972555597</v>
      </c>
      <c r="AR7" s="9">
        <f>'Ипотека в абс.вел.'!BE7*100/'Ипотека в абс.вел.'!AS7-100</f>
        <v>25.841364252371633</v>
      </c>
      <c r="AS7" s="9">
        <f>'Ипотека в абс.вел.'!BF7*100/'Ипотека в абс.вел.'!AT7-100</f>
        <v>24.855947443755269</v>
      </c>
      <c r="AT7" s="9">
        <f>'Ипотека в абс.вел.'!BG7*100/'Ипотека в абс.вел.'!AU7-100</f>
        <v>23.692282998341383</v>
      </c>
      <c r="AU7" s="9">
        <f>'Ипотека в абс.вел.'!BH7*100/'Ипотека в абс.вел.'!AV7-100</f>
        <v>22.147819174673401</v>
      </c>
      <c r="AV7" s="9">
        <f>'Ипотека в абс.вел.'!BI7*100/'Ипотека в абс.вел.'!AW7-100</f>
        <v>22.002470037746349</v>
      </c>
      <c r="AW7" s="9">
        <f>'Ипотека в абс.вел.'!BJ7*100/'Ипотека в абс.вел.'!AX7-100</f>
        <v>23.683690563120138</v>
      </c>
      <c r="AX7" s="9">
        <f>'Ипотека в абс.вел.'!BK7*100/'Ипотека в абс.вел.'!AY7-100</f>
        <v>24.167702603749802</v>
      </c>
      <c r="AY7" s="9">
        <f>'Ипотека в абс.вел.'!BL7*100/'Ипотека в абс.вел.'!AZ7-100</f>
        <v>25.022587337705801</v>
      </c>
      <c r="AZ7" s="9">
        <f>'Ипотека в абс.вел.'!BM7*100/'Ипотека в абс.вел.'!BA7-100</f>
        <v>26.032474987698862</v>
      </c>
      <c r="BA7" s="9">
        <f>'Ипотека в абс.вел.'!BN7*100/'Ипотека в абс.вел.'!BB7-100</f>
        <v>22.370910949114915</v>
      </c>
      <c r="BB7" s="9">
        <f>'Ипотека в абс.вел.'!BO7*100/'Ипотека в абс.вел.'!BC7-100</f>
        <v>19.722054475440558</v>
      </c>
      <c r="BC7" s="9">
        <f>'Ипотека в абс.вел.'!BP7*100/'Ипотека в абс.вел.'!BD7-100</f>
        <v>16.518843627607851</v>
      </c>
      <c r="BD7" s="9">
        <f>'Ипотека в абс.вел.'!BQ7*100/'Ипотека в абс.вел.'!BE7-100</f>
        <v>15.647576170034554</v>
      </c>
      <c r="BE7" s="9">
        <f>'Ипотека в абс.вел.'!BR7*100/'Ипотека в абс.вел.'!BF7-100</f>
        <v>14.40056438219257</v>
      </c>
      <c r="BF7" s="9">
        <f>'Ипотека в абс.вел.'!BS7*100/'Ипотека в абс.вел.'!BG7-100</f>
        <v>14.47181550129406</v>
      </c>
      <c r="BG7" s="9">
        <f>'Ипотека в абс.вел.'!BT7*100/'Ипотека в абс.вел.'!BH7-100</f>
        <v>13.941528906620263</v>
      </c>
      <c r="BH7" s="9">
        <f>'Ипотека в абс.вел.'!BU7*100/'Ипотека в абс.вел.'!BI7-100</f>
        <v>16.400524679916742</v>
      </c>
      <c r="BI7" s="9">
        <f>'Ипотека в абс.вел.'!BV7*100/'Ипотека в абс.вел.'!BJ7-100</f>
        <v>15.561837554002807</v>
      </c>
      <c r="BJ7" s="9">
        <f>'Ипотека в абс.вел.'!BW7*100/'Ипотека в абс.вел.'!BK7-100</f>
        <v>14.50524583419049</v>
      </c>
      <c r="BK7" s="9">
        <f>'Ипотека в абс.вел.'!BX7*100/'Ипотека в абс.вел.'!BL7-100</f>
        <v>13.404752186393836</v>
      </c>
      <c r="BL7" s="9">
        <f>'Ипотека в абс.вел.'!BY7*100/'Ипотека в абс.вел.'!BM7-100</f>
        <v>12.670805028500041</v>
      </c>
      <c r="BM7" s="9">
        <f>'Ипотека в абс.вел.'!BZ7*100/'Ипотека в абс.вел.'!BN7-100</f>
        <v>15.48730596825024</v>
      </c>
      <c r="BN7" s="9">
        <f>'Ипотека в абс.вел.'!CA7*100/'Ипотека в абс.вел.'!BO7-100</f>
        <v>18.728628139452624</v>
      </c>
      <c r="BO7" s="9">
        <f>'Ипотека в абс.вел.'!CB7*100/'Ипотека в абс.вел.'!BP7-100</f>
        <v>21.157883034587385</v>
      </c>
      <c r="BP7" s="9">
        <f>'Ипотека в абс.вел.'!CC7*100/'Ипотека в абс.вел.'!BQ7-100</f>
        <v>21.748352593493152</v>
      </c>
      <c r="BQ7" s="9">
        <f>'Ипотека в абс.вел.'!CD7*100/'Ипотека в абс.вел.'!BR7-100</f>
        <v>25.227719465035904</v>
      </c>
      <c r="BR7" s="9">
        <f>'Ипотека в абс.вел.'!CE7*100/'Ипотека в абс.вел.'!BS7-100</f>
        <v>28.609125547123455</v>
      </c>
      <c r="BS7" s="9">
        <f>'Ипотека в абс.вел.'!CF7*100/'Ипотека в абс.вел.'!BT7-100</f>
        <v>30.908628118054594</v>
      </c>
      <c r="BT7" s="9">
        <f>'Ипотека в абс.вел.'!CG7*100/'Ипотека в абс.вел.'!BU7-100</f>
        <v>31.454783748361734</v>
      </c>
      <c r="BU7" s="9">
        <f>'Ипотека в абс.вел.'!CH7*100/'Ипотека в абс.вел.'!BV7-100</f>
        <v>31.932515521790606</v>
      </c>
      <c r="BV7" s="9">
        <f>'Ипотека в абс.вел.'!CI7*100/'Ипотека в абс.вел.'!BW7-100</f>
        <v>31.989483959444982</v>
      </c>
      <c r="BW7" s="9">
        <f>'Ипотека в абс.вел.'!CJ7*100/'Ипотека в абс.вел.'!BX7-100</f>
        <v>30.187632759027622</v>
      </c>
      <c r="BX7" s="9">
        <f>'Ипотека в абс.вел.'!CK7*100/'Ипотека в абс.вел.'!BY7-100</f>
        <v>28.820088128114946</v>
      </c>
      <c r="BY7" s="9">
        <f>'Ипотека в абс.вел.'!CL7*100/'Ипотека в абс.вел.'!BZ7-100</f>
        <v>27.686344966298861</v>
      </c>
      <c r="BZ7" s="9">
        <f>'Ипотека в абс.вел.'!CM7*100/'Ипотека в абс.вел.'!CA7-100</f>
        <v>26.257420935313718</v>
      </c>
      <c r="CA7" s="9">
        <f>'Ипотека в абс.вел.'!CN7*100/'Ипотека в абс.вел.'!CB7-100</f>
        <v>27.459775140200037</v>
      </c>
      <c r="CB7" s="9">
        <f>'Ипотека в абс.вел.'!CO7*100/'Ипотека в абс.вел.'!CC7-100</f>
        <v>24.884207618926212</v>
      </c>
      <c r="CC7" s="9">
        <f>'Ипотека в абс.вел.'!CP7*100/'Ипотека в абс.вел.'!CD7-100</f>
        <v>20.962620609704175</v>
      </c>
      <c r="CD7" s="9">
        <f>'Ипотека в абс.вел.'!CQ7*100/'Ипотека в абс.вел.'!CE7-100</f>
        <v>15.363445830803286</v>
      </c>
      <c r="CE7" s="9">
        <f>'Ипотека в абс.вел.'!CR7*100/'Ипотека в абс.вел.'!CF7-100</f>
        <v>11.937495554027464</v>
      </c>
      <c r="CF7" s="9">
        <f>'Ипотека в абс.вел.'!CS7*100/'Ипотека в абс.вел.'!CG7-100</f>
        <v>9.2339803020844045</v>
      </c>
      <c r="CG7" s="9">
        <f>'Ипотека в абс.вел.'!CT7*100/'Ипотека в абс.вел.'!CH7-100</f>
        <v>7.1304918271771385</v>
      </c>
      <c r="CH7" s="9">
        <f>'Ипотека в абс.вел.'!CU7*100/'Ипотека в абс.вел.'!CI7-100</f>
        <v>4.7808529945553602</v>
      </c>
      <c r="CI7" s="9">
        <f>'Ипотека в абс.вел.'!CV7*100/'Ипотека в абс.вел.'!CJ7-100</f>
        <v>4.981372540132881</v>
      </c>
      <c r="CJ7" s="9">
        <f>'Ипотека в абс.вел.'!CW7*100/'Ипотека в абс.вел.'!CK7-100</f>
        <v>4.1719529635391268</v>
      </c>
      <c r="CK7" s="9">
        <f>'Ипотека в абс.вел.'!CX7*100/'Ипотека в абс.вел.'!CL7-100</f>
        <v>3.3632594546041901</v>
      </c>
      <c r="CL7" s="9">
        <f>'Ипотека в абс.вел.'!CY7*100/'Ипотека в абс.вел.'!CM7-100</f>
        <v>2.4008670040291236</v>
      </c>
      <c r="CM7" s="9">
        <f>'Ипотека в абс.вел.'!CZ7*100/'Ипотека в абс.вел.'!CN7-100</f>
        <v>-0.23587102893972656</v>
      </c>
      <c r="CN7" s="9">
        <f>'Ипотека в абс.вел.'!DA7*100/'Ипотека в абс.вел.'!CO7-100</f>
        <v>-0.36960321882297364</v>
      </c>
      <c r="CO7" s="9">
        <f>'Ипотека в абс.вел.'!DB7*100/'Ипотека в абс.вел.'!CP7-100</f>
        <v>0.37741769961792215</v>
      </c>
      <c r="CP7" s="9">
        <f>'Ипотека в абс.вел.'!DC7*100/'Ипотека в абс.вел.'!CQ7-100</f>
        <v>1.4954199315748866</v>
      </c>
      <c r="CQ7" s="9">
        <f>'Ипотека в абс.вел.'!DD7*100/'Ипотека в абс.вел.'!CR7-100</f>
        <v>2.8258281540605878</v>
      </c>
      <c r="CR7" s="9">
        <f>'Ипотека в абс.вел.'!DE7*100/'Ипотека в абс.вел.'!CS7-100</f>
        <v>4.9351280804565363</v>
      </c>
      <c r="CS7" s="9">
        <f>'Ипотека в абс.вел.'!DF7*100/'Ипотека в абс.вел.'!CT7-100</f>
        <v>7.1857458751488394</v>
      </c>
    </row>
    <row r="8" spans="1:97" x14ac:dyDescent="0.25">
      <c r="A8" s="8" t="s">
        <v>6</v>
      </c>
      <c r="B8" s="9">
        <f>'Ипотека в абс.вел.'!O8*100/'Ипотека в абс.вел.'!C8-100</f>
        <v>17.161838545176835</v>
      </c>
      <c r="C8" s="9">
        <f>'Ипотека в абс.вел.'!P8*100/'Ипотека в абс.вел.'!D8-100</f>
        <v>18.390210009006097</v>
      </c>
      <c r="D8" s="9">
        <f>'Ипотека в абс.вел.'!Q8*100/'Ипотека в абс.вел.'!E8-100</f>
        <v>20.125021813199609</v>
      </c>
      <c r="E8" s="9">
        <f>'Ипотека в абс.вел.'!R8*100/'Ипотека в абс.вел.'!F8-100</f>
        <v>20.578656039523182</v>
      </c>
      <c r="F8" s="9">
        <f>'Ипотека в абс.вел.'!S8*100/'Ипотека в абс.вел.'!G8-100</f>
        <v>21.619240240661284</v>
      </c>
      <c r="G8" s="9">
        <f>'Ипотека в абс.вел.'!T8*100/'Ипотека в абс.вел.'!H8-100</f>
        <v>22.790889466421817</v>
      </c>
      <c r="H8" s="9">
        <f>'Ипотека в абс.вел.'!U8*100/'Ипотека в абс.вел.'!I8-100</f>
        <v>22.218959171677582</v>
      </c>
      <c r="I8" s="9">
        <f>'Ипотека в абс.вел.'!V8*100/'Ипотека в абс.вел.'!J8-100</f>
        <v>22.726290267658541</v>
      </c>
      <c r="J8" s="9">
        <f>'Ипотека в абс.вел.'!W8*100/'Ипотека в абс.вел.'!K8-100</f>
        <v>23.885954910014547</v>
      </c>
      <c r="K8" s="9">
        <f>'Ипотека в абс.вел.'!X8*100/'Ипотека в абс.вел.'!L8-100</f>
        <v>21.482071965006881</v>
      </c>
      <c r="L8" s="9">
        <f>'Ипотека в абс.вел.'!Y8*100/'Ипотека в абс.вел.'!M8-100</f>
        <v>22.755129214511115</v>
      </c>
      <c r="M8" s="9">
        <f>'Ипотека в абс.вел.'!Z8*100/'Ипотека в абс.вел.'!N8-100</f>
        <v>22.318187510222884</v>
      </c>
      <c r="N8" s="9">
        <f>'Ипотека в абс.вел.'!AA8*100/'Ипотека в абс.вел.'!O8-100</f>
        <v>18.541952852106505</v>
      </c>
      <c r="O8" s="9">
        <f>'Ипотека в абс.вел.'!AB8*100/'Ипотека в абс.вел.'!P8-100</f>
        <v>17.453548221159835</v>
      </c>
      <c r="P8" s="9">
        <f>'Ипотека в абс.вел.'!AC8*100/'Ипотека в абс.вел.'!Q8-100</f>
        <v>16.338559085480782</v>
      </c>
      <c r="Q8" s="9">
        <f>'Ипотека в абс.вел.'!AD8*100/'Ипотека в абс.вел.'!R8-100</f>
        <v>16.107660005004405</v>
      </c>
      <c r="R8" s="9">
        <f>'Ипотека в абс.вел.'!AE8*100/'Ипотека в абс.вел.'!S8-100</f>
        <v>14.983946397249184</v>
      </c>
      <c r="S8" s="9">
        <f>'Ипотека в абс.вел.'!AF8*100/'Ипотека в абс.вел.'!T8-100</f>
        <v>13.602149708551778</v>
      </c>
      <c r="T8" s="9">
        <f>'Ипотека в абс.вел.'!AG8*100/'Ипотека в абс.вел.'!U8-100</f>
        <v>11.891493124209006</v>
      </c>
      <c r="U8" s="9">
        <f>'Ипотека в абс.вел.'!AH8*100/'Ипотека в абс.вел.'!V8-100</f>
        <v>11.136895471849442</v>
      </c>
      <c r="V8" s="9">
        <f>'Ипотека в абс.вел.'!AI8*100/'Ипотека в абс.вел.'!W8-100</f>
        <v>9.3505358865108548</v>
      </c>
      <c r="W8" s="9">
        <f>'Ипотека в абс.вел.'!AJ8*100/'Ипотека в абс.вел.'!X8-100</f>
        <v>8.3784156146552107</v>
      </c>
      <c r="X8" s="9">
        <f>'Ипотека в абс.вел.'!AK8*100/'Ипотека в абс.вел.'!Y8-100</f>
        <v>7.8586069275970232</v>
      </c>
      <c r="Y8" s="9">
        <f>'Ипотека в абс.вел.'!AL8*100/'Ипотека в абс.вел.'!Z8-100</f>
        <v>7.1793893122440267</v>
      </c>
      <c r="Z8" s="9">
        <f>'Ипотека в абс.вел.'!AM8*100/'Ипотека в абс.вел.'!AA8-100</f>
        <v>8.7353775870422936</v>
      </c>
      <c r="AA8" s="9">
        <f>'Ипотека в абс.вел.'!AN8*100/'Ипотека в абс.вел.'!AB8-100</f>
        <v>8.1493650956634838</v>
      </c>
      <c r="AB8" s="9">
        <f>'Ипотека в абс.вел.'!AO8*100/'Ипотека в абс.вел.'!AC8-100</f>
        <v>8.4627672229208457</v>
      </c>
      <c r="AC8" s="9">
        <f>'Ипотека в абс.вел.'!AP8*100/'Ипотека в абс.вел.'!AD8-100</f>
        <v>7.5360572900980429</v>
      </c>
      <c r="AD8" s="9">
        <f>'Ипотека в абс.вел.'!AQ8*100/'Ипотека в абс.вел.'!AE8-100</f>
        <v>7.2511864069292784</v>
      </c>
      <c r="AE8" s="9">
        <f>'Ипотека в абс.вел.'!AR8*100/'Ипотека в абс.вел.'!AF8-100</f>
        <v>7.5944779414187309</v>
      </c>
      <c r="AF8" s="9">
        <f>'Ипотека в абс.вел.'!AS8*100/'Ипотека в абс.вел.'!AG8-100</f>
        <v>9.2796735660929954</v>
      </c>
      <c r="AG8" s="9">
        <f>'Ипотека в абс.вел.'!AT8*100/'Ипотека в абс.вел.'!AH8-100</f>
        <v>11.454176751488191</v>
      </c>
      <c r="AH8" s="9">
        <f>'Ипотека в абс.вел.'!AU8*100/'Ипотека в абс.вел.'!AI8-100</f>
        <v>13.652075593603612</v>
      </c>
      <c r="AI8" s="9">
        <f>'Ипотека в абс.вел.'!AV8*100/'Ипотека в абс.вел.'!AJ8-100</f>
        <v>17.271168343740896</v>
      </c>
      <c r="AJ8" s="9">
        <f>'Ипотека в абс.вел.'!AW8*100/'Ипотека в абс.вел.'!AK8-100</f>
        <v>16.435103481469596</v>
      </c>
      <c r="AK8" s="9">
        <f>'Ипотека в абс.вел.'!AX8*100/'Ипотека в абс.вел.'!AL8-100</f>
        <v>17.521954334983235</v>
      </c>
      <c r="AL8" s="9">
        <f>'Ипотека в абс.вел.'!AY8*100/'Ипотека в абс.вел.'!AM8-100</f>
        <v>18.002418995480298</v>
      </c>
      <c r="AM8" s="9">
        <f>'Ипотека в абс.вел.'!AZ8*100/'Ипотека в абс.вел.'!AN8-100</f>
        <v>19.213241344388891</v>
      </c>
      <c r="AN8" s="9">
        <f>'Ипотека в абс.вел.'!BA8*100/'Ипотека в абс.вел.'!AO8-100</f>
        <v>20.101526023877412</v>
      </c>
      <c r="AO8" s="9">
        <f>'Ипотека в абс.вел.'!BB8*100/'Ипотека в абс.вел.'!AP8-100</f>
        <v>21.857787459156683</v>
      </c>
      <c r="AP8" s="9">
        <f>'Ипотека в абс.вел.'!BC8*100/'Ипотека в абс.вел.'!AQ8-100</f>
        <v>23.144996596324034</v>
      </c>
      <c r="AQ8" s="9">
        <f>'Ипотека в абс.вел.'!BD8*100/'Ипотека в абс.вел.'!AR8-100</f>
        <v>24.944879960803533</v>
      </c>
      <c r="AR8" s="9">
        <f>'Ипотека в абс.вел.'!BE8*100/'Ипотека в абс.вел.'!AS8-100</f>
        <v>25.200999728989132</v>
      </c>
      <c r="AS8" s="9">
        <f>'Ипотека в абс.вел.'!BF8*100/'Ипотека в абс.вел.'!AT8-100</f>
        <v>23.861368705247088</v>
      </c>
      <c r="AT8" s="9">
        <f>'Ипотека в абс.вел.'!BG8*100/'Ипотека в абс.вел.'!AU8-100</f>
        <v>22.767971348170889</v>
      </c>
      <c r="AU8" s="9">
        <f>'Ипотека в абс.вел.'!BH8*100/'Ипотека в абс.вел.'!AV8-100</f>
        <v>21.332597599668915</v>
      </c>
      <c r="AV8" s="9">
        <f>'Ипотека в абс.вел.'!BI8*100/'Ипотека в абс.вел.'!AW8-100</f>
        <v>19.869374707195419</v>
      </c>
      <c r="AW8" s="9">
        <f>'Ипотека в абс.вел.'!BJ8*100/'Ипотека в абс.вел.'!AX8-100</f>
        <v>21.661866202923761</v>
      </c>
      <c r="AX8" s="9">
        <f>'Ипотека в абс.вел.'!BK8*100/'Ипотека в абс.вел.'!AY8-100</f>
        <v>21.740303177428927</v>
      </c>
      <c r="AY8" s="9">
        <f>'Ипотека в абс.вел.'!BL8*100/'Ипотека в абс.вел.'!AZ8-100</f>
        <v>23.090605006769493</v>
      </c>
      <c r="AZ8" s="9">
        <f>'Ипотека в абс.вел.'!BM8*100/'Ипотека в абс.вел.'!BA8-100</f>
        <v>23.137132122730122</v>
      </c>
      <c r="BA8" s="9">
        <f>'Ипотека в абс.вел.'!BN8*100/'Ипотека в абс.вел.'!BB8-100</f>
        <v>19.714497305855616</v>
      </c>
      <c r="BB8" s="9">
        <f>'Ипотека в абс.вел.'!BO8*100/'Ипотека в абс.вел.'!BC8-100</f>
        <v>17.335041961907635</v>
      </c>
      <c r="BC8" s="9">
        <f>'Ипотека в абс.вел.'!BP8*100/'Ипотека в абс.вел.'!BD8-100</f>
        <v>14.788490760256849</v>
      </c>
      <c r="BD8" s="9">
        <f>'Ипотека в абс.вел.'!BQ8*100/'Ипотека в абс.вел.'!BE8-100</f>
        <v>13.615373514839575</v>
      </c>
      <c r="BE8" s="9">
        <f>'Ипотека в абс.вел.'!BR8*100/'Ипотека в абс.вел.'!BF8-100</f>
        <v>12.424479351766294</v>
      </c>
      <c r="BF8" s="9">
        <f>'Ипотека в абс.вел.'!BS8*100/'Ипотека в абс.вел.'!BG8-100</f>
        <v>13.009654789192197</v>
      </c>
      <c r="BG8" s="9">
        <f>'Ипотека в абс.вел.'!BT8*100/'Ипотека в абс.вел.'!BH8-100</f>
        <v>13.356982058803467</v>
      </c>
      <c r="BH8" s="9">
        <f>'Ипотека в абс.вел.'!BU8*100/'Ипотека в абс.вел.'!BI8-100</f>
        <v>16.562061751385158</v>
      </c>
      <c r="BI8" s="9">
        <f>'Ипотека в абс.вел.'!BV8*100/'Ипотека в абс.вел.'!BJ8-100</f>
        <v>16.275070353330051</v>
      </c>
      <c r="BJ8" s="9">
        <f>'Ипотека в абс.вел.'!BW8*100/'Ипотека в абс.вел.'!BK8-100</f>
        <v>15.710993929188632</v>
      </c>
      <c r="BK8" s="9">
        <f>'Ипотека в абс.вел.'!BX8*100/'Ипотека в абс.вел.'!BL8-100</f>
        <v>14.553453965104495</v>
      </c>
      <c r="BL8" s="9">
        <f>'Ипотека в абс.вел.'!BY8*100/'Ипотека в абс.вел.'!BM8-100</f>
        <v>14.850834816509874</v>
      </c>
      <c r="BM8" s="9">
        <f>'Ипотека в абс.вел.'!BZ8*100/'Ипотека в абс.вел.'!BN8-100</f>
        <v>18.481622901512409</v>
      </c>
      <c r="BN8" s="9">
        <f>'Ипотека в абс.вел.'!CA8*100/'Ипотека в абс.вел.'!BO8-100</f>
        <v>21.481037325738271</v>
      </c>
      <c r="BO8" s="9">
        <f>'Ипотека в абс.вел.'!CB8*100/'Ипотека в абс.вел.'!BP8-100</f>
        <v>23.855581176872491</v>
      </c>
      <c r="BP8" s="9">
        <f>'Ипотека в абс.вел.'!CC8*100/'Ипотека в абс.вел.'!BQ8-100</f>
        <v>24.329473528228789</v>
      </c>
      <c r="BQ8" s="9">
        <f>'Ипотека в абс.вел.'!CD8*100/'Ипотека в абс.вел.'!BR8-100</f>
        <v>28.684326989947522</v>
      </c>
      <c r="BR8" s="9">
        <f>'Ипотека в абс.вел.'!CE8*100/'Ипотека в абс.вел.'!BS8-100</f>
        <v>30.395410776480219</v>
      </c>
      <c r="BS8" s="9">
        <f>'Ипотека в абс.вел.'!CF8*100/'Ипотека в абс.вел.'!BT8-100</f>
        <v>30.424665503199549</v>
      </c>
      <c r="BT8" s="9">
        <f>'Ипотека в абс.вел.'!CG8*100/'Ипотека в абс.вел.'!BU8-100</f>
        <v>30.849490148123323</v>
      </c>
      <c r="BU8" s="9">
        <f>'Ипотека в абс.вел.'!CH8*100/'Ипотека в абс.вел.'!BV8-100</f>
        <v>28.445477420717992</v>
      </c>
      <c r="BV8" s="9">
        <f>'Ипотека в абс.вел.'!CI8*100/'Ипотека в абс.вел.'!BW8-100</f>
        <v>28.71996170416466</v>
      </c>
      <c r="BW8" s="9">
        <f>'Ипотека в абс.вел.'!CJ8*100/'Ипотека в абс.вел.'!BX8-100</f>
        <v>27.276663842605672</v>
      </c>
      <c r="BX8" s="9">
        <f>'Ипотека в абс.вел.'!CK8*100/'Ипотека в абс.вел.'!BY8-100</f>
        <v>25.962549580297022</v>
      </c>
      <c r="BY8" s="9">
        <f>'Ипотека в абс.вел.'!CL8*100/'Ипотека в абс.вел.'!BZ8-100</f>
        <v>24.084042993716579</v>
      </c>
      <c r="BZ8" s="9">
        <f>'Ипотека в абс.вел.'!CM8*100/'Ипотека в абс.вел.'!CA8-100</f>
        <v>23.376463122267666</v>
      </c>
      <c r="CA8" s="9">
        <f>'Ипотека в абс.вел.'!CN8*100/'Ипотека в абс.вел.'!CB8-100</f>
        <v>23.758382319984833</v>
      </c>
      <c r="CB8" s="9">
        <f>'Ипотека в абс.вел.'!CO8*100/'Ипотека в абс.вел.'!CC8-100</f>
        <v>20.733160798202007</v>
      </c>
      <c r="CC8" s="9">
        <f>'Ипотека в абс.вел.'!CP8*100/'Ипотека в абс.вел.'!CD8-100</f>
        <v>16.399724869804459</v>
      </c>
      <c r="CD8" s="9">
        <f>'Ипотека в абс.вел.'!CQ8*100/'Ипотека в абс.вел.'!CE8-100</f>
        <v>11.304716714326119</v>
      </c>
      <c r="CE8" s="9">
        <f>'Ипотека в абс.вел.'!CR8*100/'Ипотека в абс.вел.'!CF8-100</f>
        <v>9.4204681780430093</v>
      </c>
      <c r="CF8" s="9">
        <f>'Ипотека в абс.вел.'!CS8*100/'Ипотека в абс.вел.'!CG8-100</f>
        <v>5.2907660305688751</v>
      </c>
      <c r="CG8" s="9">
        <f>'Ипотека в абс.вел.'!CT8*100/'Ипотека в абс.вел.'!CH8-100</f>
        <v>4.4235082996859632</v>
      </c>
      <c r="CH8" s="9">
        <f>'Ипотека в абс.вел.'!CU8*100/'Ипотека в абс.вел.'!CI8-100</f>
        <v>0.18594549565631269</v>
      </c>
      <c r="CI8" s="9">
        <f>'Ипотека в абс.вел.'!CV8*100/'Ипотека в абс.вел.'!CJ8-100</f>
        <v>-0.10206647633981447</v>
      </c>
      <c r="CJ8" s="9">
        <f>'Ипотека в абс.вел.'!CW8*100/'Ипотека в абс.вел.'!CK8-100</f>
        <v>-0.7528047101555444</v>
      </c>
      <c r="CK8" s="9">
        <f>'Ипотека в абс.вел.'!CX8*100/'Ипотека в абс.вел.'!CL8-100</f>
        <v>-1.3116656993615834</v>
      </c>
      <c r="CL8" s="9">
        <f>'Ипотека в абс.вел.'!CY8*100/'Ипотека в абс.вел.'!CM8-100</f>
        <v>-2.7490034148223259</v>
      </c>
      <c r="CM8" s="9">
        <f>'Ипотека в абс.вел.'!CZ8*100/'Ипотека в абс.вел.'!CN8-100</f>
        <v>-4.7916869802621562</v>
      </c>
      <c r="CN8" s="9">
        <f>'Ипотека в абс.вел.'!DA8*100/'Ипотека в абс.вел.'!CO8-100</f>
        <v>-4.889365242775952</v>
      </c>
      <c r="CO8" s="9">
        <f>'Ипотека в абс.вел.'!DB8*100/'Ипотека в абс.вел.'!CP8-100</f>
        <v>-3.9591423265237182</v>
      </c>
      <c r="CP8" s="9">
        <f>'Ипотека в абс.вел.'!DC8*100/'Ипотека в абс.вел.'!CQ8-100</f>
        <v>-2.866983808811284</v>
      </c>
      <c r="CQ8" s="9">
        <f>'Ипотека в абс.вел.'!DD8*100/'Ипотека в абс.вел.'!CR8-100</f>
        <v>-2.1365418944941865</v>
      </c>
      <c r="CR8" s="9">
        <f>'Ипотека в абс.вел.'!DE8*100/'Ипотека в абс.вел.'!CS8-100</f>
        <v>1.0550879001317099</v>
      </c>
      <c r="CS8" s="9">
        <f>'Ипотека в абс.вел.'!DF8*100/'Ипотека в абс.вел.'!CT8-100</f>
        <v>2.5534169674056244</v>
      </c>
    </row>
    <row r="9" spans="1:97" x14ac:dyDescent="0.25">
      <c r="A9" s="8" t="s">
        <v>7</v>
      </c>
      <c r="B9" s="9">
        <f>'Ипотека в абс.вел.'!O9*100/'Ипотека в абс.вел.'!C9-100</f>
        <v>22.595836718767288</v>
      </c>
      <c r="C9" s="9">
        <f>'Ипотека в абс.вел.'!P9*100/'Ипотека в абс.вел.'!D9-100</f>
        <v>23.599830801564707</v>
      </c>
      <c r="D9" s="9">
        <f>'Ипотека в абс.вел.'!Q9*100/'Ипотека в абс.вел.'!E9-100</f>
        <v>24.836105450915255</v>
      </c>
      <c r="E9" s="9">
        <f>'Ипотека в абс.вел.'!R9*100/'Ипотека в абс.вел.'!F9-100</f>
        <v>25.580792150666156</v>
      </c>
      <c r="F9" s="9">
        <f>'Ипотека в абс.вел.'!S9*100/'Ипотека в абс.вел.'!G9-100</f>
        <v>25.891224450959697</v>
      </c>
      <c r="G9" s="9">
        <f>'Ипотека в абс.вел.'!T9*100/'Ипотека в абс.вел.'!H9-100</f>
        <v>26.949502350270066</v>
      </c>
      <c r="H9" s="9">
        <f>'Ипотека в абс.вел.'!U9*100/'Ипотека в абс.вел.'!I9-100</f>
        <v>27.046407099890416</v>
      </c>
      <c r="I9" s="9">
        <f>'Ипотека в абс.вел.'!V9*100/'Ипотека в абс.вел.'!J9-100</f>
        <v>27.183570854230908</v>
      </c>
      <c r="J9" s="9">
        <f>'Ипотека в абс.вел.'!W9*100/'Ипотека в абс.вел.'!K9-100</f>
        <v>27.241331350660957</v>
      </c>
      <c r="K9" s="9">
        <f>'Ипотека в абс.вел.'!X9*100/'Ипотека в абс.вел.'!L9-100</f>
        <v>25.211025530426568</v>
      </c>
      <c r="L9" s="9">
        <f>'Ипотека в абс.вел.'!Y9*100/'Ипотека в абс.вел.'!M9-100</f>
        <v>27.804650917134708</v>
      </c>
      <c r="M9" s="9">
        <f>'Ипотека в абс.вел.'!Z9*100/'Ипотека в абс.вел.'!N9-100</f>
        <v>27.630400925868173</v>
      </c>
      <c r="N9" s="9">
        <f>'Ипотека в абс.вел.'!AA9*100/'Ипотека в абс.вел.'!O9-100</f>
        <v>23.70783456925993</v>
      </c>
      <c r="O9" s="9">
        <f>'Ипотека в абс.вел.'!AB9*100/'Ипотека в абс.вел.'!P9-100</f>
        <v>22.589243320996829</v>
      </c>
      <c r="P9" s="9">
        <f>'Ипотека в абс.вел.'!AC9*100/'Ипотека в абс.вел.'!Q9-100</f>
        <v>21.828142047683684</v>
      </c>
      <c r="Q9" s="9">
        <f>'Ипотека в абс.вел.'!AD9*100/'Ипотека в абс.вел.'!R9-100</f>
        <v>21.097544791086861</v>
      </c>
      <c r="R9" s="9">
        <f>'Ипотека в абс.вел.'!AE9*100/'Ипотека в абс.вел.'!S9-100</f>
        <v>20.299859002903688</v>
      </c>
      <c r="S9" s="9">
        <f>'Ипотека в абс.вел.'!AF9*100/'Ипотека в абс.вел.'!T9-100</f>
        <v>18.860729567779273</v>
      </c>
      <c r="T9" s="9">
        <f>'Ипотека в абс.вел.'!AG9*100/'Ипотека в абс.вел.'!U9-100</f>
        <v>16.711387190550724</v>
      </c>
      <c r="U9" s="9">
        <f>'Ипотека в абс.вел.'!AH9*100/'Ипотека в абс.вел.'!V9-100</f>
        <v>15.430869432187578</v>
      </c>
      <c r="V9" s="9">
        <f>'Ипотека в абс.вел.'!AI9*100/'Ипотека в абс.вел.'!W9-100</f>
        <v>14.435003992924379</v>
      </c>
      <c r="W9" s="9">
        <f>'Ипотека в абс.вел.'!AJ9*100/'Ипотека в абс.вел.'!X9-100</f>
        <v>12.985118131253955</v>
      </c>
      <c r="X9" s="9">
        <f>'Ипотека в абс.вел.'!AK9*100/'Ипотека в абс.вел.'!Y9-100</f>
        <v>11.758208661123589</v>
      </c>
      <c r="Y9" s="9">
        <f>'Ипотека в абс.вел.'!AL9*100/'Ипотека в абс.вел.'!Z9-100</f>
        <v>11.562817804995817</v>
      </c>
      <c r="Z9" s="9">
        <f>'Ипотека в абс.вел.'!AM9*100/'Ипотека в абс.вел.'!AA9-100</f>
        <v>13.669586665941196</v>
      </c>
      <c r="AA9" s="9">
        <f>'Ипотека в абс.вел.'!AN9*100/'Ипотека в абс.вел.'!AB9-100</f>
        <v>13.787678335180743</v>
      </c>
      <c r="AB9" s="9">
        <f>'Ипотека в абс.вел.'!AO9*100/'Ипотека в абс.вел.'!AC9-100</f>
        <v>13.841738272996196</v>
      </c>
      <c r="AC9" s="9">
        <f>'Ипотека в абс.вел.'!AP9*100/'Ипотека в абс.вел.'!AD9-100</f>
        <v>12.868902174854867</v>
      </c>
      <c r="AD9" s="9">
        <f>'Ипотека в абс.вел.'!AQ9*100/'Ипотека в абс.вел.'!AE9-100</f>
        <v>12.085766642119509</v>
      </c>
      <c r="AE9" s="9">
        <f>'Ипотека в абс.вел.'!AR9*100/'Ипотека в абс.вел.'!AF9-100</f>
        <v>12.354498252282212</v>
      </c>
      <c r="AF9" s="9">
        <f>'Ипотека в абс.вел.'!AS9*100/'Ипотека в абс.вел.'!AG9-100</f>
        <v>14.154841331662553</v>
      </c>
      <c r="AG9" s="9">
        <f>'Ипотека в абс.вел.'!AT9*100/'Ипотека в абс.вел.'!AH9-100</f>
        <v>15.526740123622687</v>
      </c>
      <c r="AH9" s="9">
        <f>'Ипотека в абс.вел.'!AU9*100/'Ипотека в абс.вел.'!AI9-100</f>
        <v>16.585083512485525</v>
      </c>
      <c r="AI9" s="9">
        <f>'Ипотека в абс.вел.'!AV9*100/'Ипотека в абс.вел.'!AJ9-100</f>
        <v>19.346049046321525</v>
      </c>
      <c r="AJ9" s="9">
        <f>'Ипотека в абс.вел.'!AW9*100/'Ипотека в абс.вел.'!AK9-100</f>
        <v>18.281402142161639</v>
      </c>
      <c r="AK9" s="9">
        <f>'Ипотека в абс.вел.'!AX9*100/'Ипотека в абс.вел.'!AL9-100</f>
        <v>18.057402926235156</v>
      </c>
      <c r="AL9" s="9">
        <f>'Ипотека в абс.вел.'!AY9*100/'Ипотека в абс.вел.'!AM9-100</f>
        <v>18.246800906276931</v>
      </c>
      <c r="AM9" s="9">
        <f>'Ипотека в абс.вел.'!AZ9*100/'Ипотека в абс.вел.'!AN9-100</f>
        <v>18.302799861735224</v>
      </c>
      <c r="AN9" s="9">
        <f>'Ипотека в абс.вел.'!BA9*100/'Ипотека в абс.вел.'!AO9-100</f>
        <v>18.653426755138966</v>
      </c>
      <c r="AO9" s="9">
        <f>'Ипотека в абс.вел.'!BB9*100/'Ипотека в абс.вел.'!AP9-100</f>
        <v>20.575455620211571</v>
      </c>
      <c r="AP9" s="9">
        <f>'Ипотека в абс.вел.'!BC9*100/'Ипотека в абс.вел.'!AQ9-100</f>
        <v>22.261948417063934</v>
      </c>
      <c r="AQ9" s="9">
        <f>'Ипотека в абс.вел.'!BD9*100/'Ипотека в абс.вел.'!AR9-100</f>
        <v>23.697047496790759</v>
      </c>
      <c r="AR9" s="9">
        <f>'Ипотека в абс.вел.'!BE9*100/'Ипотека в абс.вел.'!AS9-100</f>
        <v>23.522169314523907</v>
      </c>
      <c r="AS9" s="9">
        <f>'Ипотека в абс.вел.'!BF9*100/'Ипотека в абс.вел.'!AT9-100</f>
        <v>23.575167199767378</v>
      </c>
      <c r="AT9" s="9">
        <f>'Ипотека в абс.вел.'!BG9*100/'Ипотека в абс.вел.'!AU9-100</f>
        <v>23.004581625271285</v>
      </c>
      <c r="AU9" s="9">
        <f>'Ипотека в абс.вел.'!BH9*100/'Ипотека в абс.вел.'!AV9-100</f>
        <v>22.65255292652553</v>
      </c>
      <c r="AV9" s="9">
        <f>'Ипотека в абс.вел.'!BI9*100/'Ипотека в абс.вел.'!AW9-100</f>
        <v>21.752075186938328</v>
      </c>
      <c r="AW9" s="9">
        <f>'Ипотека в абс.вел.'!BJ9*100/'Ипотека в абс.вел.'!AX9-100</f>
        <v>23.874356920821512</v>
      </c>
      <c r="AX9" s="9">
        <f>'Ипотека в абс.вел.'!BK9*100/'Ипотека в абс.вел.'!AY9-100</f>
        <v>24.029145864255838</v>
      </c>
      <c r="AY9" s="9">
        <f>'Ипотека в абс.вел.'!BL9*100/'Ипотека в абс.вел.'!AZ9-100</f>
        <v>24.218075569426915</v>
      </c>
      <c r="AZ9" s="9">
        <f>'Ипотека в абс.вел.'!BM9*100/'Ипотека в абс.вел.'!BA9-100</f>
        <v>23.591829285779468</v>
      </c>
      <c r="BA9" s="9">
        <f>'Ипотека в абс.вел.'!BN9*100/'Ипотека в абс.вел.'!BB9-100</f>
        <v>20.166301635002299</v>
      </c>
      <c r="BB9" s="9">
        <f>'Ипотека в абс.вел.'!BO9*100/'Ипотека в абс.вел.'!BC9-100</f>
        <v>17.528556074883156</v>
      </c>
      <c r="BC9" s="9">
        <f>'Ипотека в абс.вел.'!BP9*100/'Ипотека в абс.вел.'!BD9-100</f>
        <v>15.332210094498578</v>
      </c>
      <c r="BD9" s="9">
        <f>'Ипотека в абс.вел.'!BQ9*100/'Ипотека в абс.вел.'!BE9-100</f>
        <v>14.71118049717785</v>
      </c>
      <c r="BE9" s="9">
        <f>'Ипотека в абс.вел.'!BR9*100/'Ипотека в абс.вел.'!BF9-100</f>
        <v>13.206659215247953</v>
      </c>
      <c r="BF9" s="9">
        <f>'Ипотека в абс.вел.'!BS9*100/'Ипотека в абс.вел.'!BG9-100</f>
        <v>13.304196409008611</v>
      </c>
      <c r="BG9" s="9">
        <f>'Ипотека в абс.вел.'!BT9*100/'Ипотека в абс.вел.'!BH9-100</f>
        <v>12.622826908541199</v>
      </c>
      <c r="BH9" s="9">
        <f>'Ипотека в абс.вел.'!BU9*100/'Ипотека в абс.вел.'!BI9-100</f>
        <v>14.047938336019115</v>
      </c>
      <c r="BI9" s="9">
        <f>'Ипотека в абс.вел.'!BV9*100/'Ипотека в абс.вел.'!BJ9-100</f>
        <v>13.42801100189574</v>
      </c>
      <c r="BJ9" s="9">
        <f>'Ипотека в абс.вел.'!BW9*100/'Ипотека в абс.вел.'!BK9-100</f>
        <v>13.176962074892842</v>
      </c>
      <c r="BK9" s="9">
        <f>'Ипотека в абс.вел.'!BX9*100/'Ипотека в абс.вел.'!BL9-100</f>
        <v>12.542499732706077</v>
      </c>
      <c r="BL9" s="9">
        <f>'Ипотека в абс.вел.'!BY9*100/'Ипотека в абс.вел.'!BM9-100</f>
        <v>13.122949868686121</v>
      </c>
      <c r="BM9" s="9">
        <f>'Ипотека в абс.вел.'!BZ9*100/'Ипотека в абс.вел.'!BN9-100</f>
        <v>16.042344413949493</v>
      </c>
      <c r="BN9" s="9">
        <f>'Ипотека в абс.вел.'!CA9*100/'Ипотека в абс.вел.'!BO9-100</f>
        <v>18.755050827272342</v>
      </c>
      <c r="BO9" s="9">
        <f>'Ипотека в абс.вел.'!CB9*100/'Ипотека в абс.вел.'!BP9-100</f>
        <v>20.847095189701903</v>
      </c>
      <c r="BP9" s="9">
        <f>'Ипотека в абс.вел.'!CC9*100/'Ипотека в абс.вел.'!BQ9-100</f>
        <v>20.7035175879397</v>
      </c>
      <c r="BQ9" s="9">
        <f>'Ипотека в абс.вел.'!CD9*100/'Ипотека в абс.вел.'!BR9-100</f>
        <v>23.475368946165034</v>
      </c>
      <c r="BR9" s="9">
        <f>'Ипотека в абс.вел.'!CE9*100/'Ипотека в абс.вел.'!BS9-100</f>
        <v>25.360799560323244</v>
      </c>
      <c r="BS9" s="9">
        <f>'Ипотека в абс.вел.'!CF9*100/'Ипотека в абс.вел.'!BT9-100</f>
        <v>26.033256536111395</v>
      </c>
      <c r="BT9" s="9">
        <f>'Ипотека в абс.вел.'!CG9*100/'Ипотека в абс.вел.'!BU9-100</f>
        <v>26.444345635097079</v>
      </c>
      <c r="BU9" s="9">
        <f>'Ипотека в абс.вел.'!CH9*100/'Ипотека в абс.вел.'!BV9-100</f>
        <v>24.910395996560752</v>
      </c>
      <c r="BV9" s="9">
        <f>'Ипотека в абс.вел.'!CI9*100/'Ипотека в абс.вел.'!BW9-100</f>
        <v>24.888974334326633</v>
      </c>
      <c r="BW9" s="9">
        <f>'Ипотека в абс.вел.'!CJ9*100/'Ипотека в абс.вел.'!BX9-100</f>
        <v>23.621284236326844</v>
      </c>
      <c r="BX9" s="9">
        <f>'Ипотека в абс.вел.'!CK9*100/'Ипотека в абс.вел.'!BY9-100</f>
        <v>22.352754701500189</v>
      </c>
      <c r="BY9" s="9">
        <f>'Ипотека в абс.вел.'!CL9*100/'Ипотека в абс.вел.'!BZ9-100</f>
        <v>20.624063995324548</v>
      </c>
      <c r="BZ9" s="9">
        <f>'Ипотека в абс.вел.'!CM9*100/'Ипотека в абс.вел.'!CA9-100</f>
        <v>19.655808456152286</v>
      </c>
      <c r="CA9" s="9">
        <f>'Ипотека в абс.вел.'!CN9*100/'Ипотека в абс.вел.'!CB9-100</f>
        <v>19.891903256042113</v>
      </c>
      <c r="CB9" s="9">
        <f>'Ипотека в абс.вел.'!CO9*100/'Ипотека в абс.вел.'!CC9-100</f>
        <v>17.931237857341102</v>
      </c>
      <c r="CC9" s="9">
        <f>'Ипотека в абс.вел.'!CP9*100/'Ипотека в абс.вел.'!CD9-100</f>
        <v>14.791933203151302</v>
      </c>
      <c r="CD9" s="9">
        <f>'Ипотека в абс.вел.'!CQ9*100/'Ипотека в абс.вел.'!CE9-100</f>
        <v>10.741889390445877</v>
      </c>
      <c r="CE9" s="9">
        <f>'Ипотека в абс.вел.'!CR9*100/'Ипотека в абс.вел.'!CF9-100</f>
        <v>8.5146122604694057</v>
      </c>
      <c r="CF9" s="9">
        <f>'Ипотека в абс.вел.'!CS9*100/'Ипотека в абс.вел.'!CG9-100</f>
        <v>4.9543635908977279</v>
      </c>
      <c r="CG9" s="9">
        <f>'Ипотека в абс.вел.'!CT9*100/'Ипотека в абс.вел.'!CH9-100</f>
        <v>3.9204615765375621</v>
      </c>
      <c r="CH9" s="9">
        <f>'Ипотека в абс.вел.'!CU9*100/'Ипотека в абс.вел.'!CI9-100</f>
        <v>-0.56726343498407061</v>
      </c>
      <c r="CI9" s="9">
        <f>'Ипотека в абс.вел.'!CV9*100/'Ипотека в абс.вел.'!CJ9-100</f>
        <v>-0.57713736791546921</v>
      </c>
      <c r="CJ9" s="9">
        <f>'Ипотека в абс.вел.'!CW9*100/'Ипотека в абс.вел.'!CK9-100</f>
        <v>-1.1674426756688803</v>
      </c>
      <c r="CK9" s="9">
        <f>'Ипотека в абс.вел.'!CX9*100/'Ипотека в абс.вел.'!CL9-100</f>
        <v>-1.1870424625074776</v>
      </c>
      <c r="CL9" s="9">
        <f>'Ипотека в абс.вел.'!CY9*100/'Ипотека в абс.вел.'!CM9-100</f>
        <v>-1.8827543888531295</v>
      </c>
      <c r="CM9" s="9">
        <f>'Ипотека в абс.вел.'!CZ9*100/'Ипотека в абс.вел.'!CN9-100</f>
        <v>-4.0426697840938175</v>
      </c>
      <c r="CN9" s="9">
        <f>'Ипотека в абс.вел.'!DA9*100/'Ипотека в абс.вел.'!CO9-100</f>
        <v>-4.5414429653600052</v>
      </c>
      <c r="CO9" s="9">
        <f>'Ипотека в абс.вел.'!DB9*100/'Ипотека в абс.вел.'!CP9-100</f>
        <v>-3.8700121716942135</v>
      </c>
      <c r="CP9" s="9">
        <f>'Ипотека в абс.вел.'!DC9*100/'Ипотека в абс.вел.'!CQ9-100</f>
        <v>-3.2469960338115698</v>
      </c>
      <c r="CQ9" s="9">
        <f>'Ипотека в абс.вел.'!DD9*100/'Ипотека в абс.вел.'!CR9-100</f>
        <v>-2.1328333284504737</v>
      </c>
      <c r="CR9" s="9">
        <f>'Ипотека в абс.вел.'!DE9*100/'Ипотека в абс.вел.'!CS9-100</f>
        <v>0.31122494564732506</v>
      </c>
      <c r="CS9" s="9">
        <f>'Ипотека в абс.вел.'!DF9*100/'Ипотека в абс.вел.'!CT9-100</f>
        <v>1.3917314776913656</v>
      </c>
    </row>
    <row r="10" spans="1:97" x14ac:dyDescent="0.25">
      <c r="A10" s="8" t="s">
        <v>8</v>
      </c>
      <c r="B10" s="9">
        <f>'Ипотека в абс.вел.'!O10*100/'Ипотека в абс.вел.'!C10-100</f>
        <v>19.048972585456696</v>
      </c>
      <c r="C10" s="9">
        <f>'Ипотека в абс.вел.'!P10*100/'Ипотека в абс.вел.'!D10-100</f>
        <v>19.786230128123165</v>
      </c>
      <c r="D10" s="9">
        <f>'Ипотека в абс.вел.'!Q10*100/'Ипотека в абс.вел.'!E10-100</f>
        <v>22.472800263836234</v>
      </c>
      <c r="E10" s="9">
        <f>'Ипотека в абс.вел.'!R10*100/'Ипотека в абс.вел.'!F10-100</f>
        <v>23.670209288983344</v>
      </c>
      <c r="F10" s="9">
        <f>'Ипотека в абс.вел.'!S10*100/'Ипотека в абс.вел.'!G10-100</f>
        <v>24.615833294619861</v>
      </c>
      <c r="G10" s="9">
        <f>'Ипотека в абс.вел.'!T10*100/'Ипотека в абс.вел.'!H10-100</f>
        <v>24.413548764837998</v>
      </c>
      <c r="H10" s="9">
        <f>'Ипотека в абс.вел.'!U10*100/'Ипотека в абс.вел.'!I10-100</f>
        <v>25.011807937068767</v>
      </c>
      <c r="I10" s="9">
        <f>'Ипотека в абс.вел.'!V10*100/'Ипотека в абс.вел.'!J10-100</f>
        <v>25.159453701331913</v>
      </c>
      <c r="J10" s="9">
        <f>'Ипотека в абс.вел.'!W10*100/'Ипотека в абс.вел.'!K10-100</f>
        <v>25.503204017968116</v>
      </c>
      <c r="K10" s="9">
        <f>'Ипотека в абс.вел.'!X10*100/'Ипотека в абс.вел.'!L10-100</f>
        <v>22.621217168347769</v>
      </c>
      <c r="L10" s="9">
        <f>'Ипотека в абс.вел.'!Y10*100/'Ипотека в абс.вел.'!M10-100</f>
        <v>26.208513701277397</v>
      </c>
      <c r="M10" s="9">
        <f>'Ипотека в абс.вел.'!Z10*100/'Ипотека в абс.вел.'!N10-100</f>
        <v>26.694411188098115</v>
      </c>
      <c r="N10" s="9">
        <f>'Ипотека в абс.вел.'!AA10*100/'Ипотека в абс.вел.'!O10-100</f>
        <v>21.594713336994644</v>
      </c>
      <c r="O10" s="9">
        <f>'Ипотека в абс.вел.'!AB10*100/'Ипотека в абс.вел.'!P10-100</f>
        <v>21.642392005492496</v>
      </c>
      <c r="P10" s="9">
        <f>'Ипотека в абс.вел.'!AC10*100/'Ипотека в абс.вел.'!Q10-100</f>
        <v>21.763333258849897</v>
      </c>
      <c r="Q10" s="9">
        <f>'Ипотека в абс.вел.'!AD10*100/'Ипотека в абс.вел.'!R10-100</f>
        <v>20.917813664831257</v>
      </c>
      <c r="R10" s="9">
        <f>'Ипотека в абс.вел.'!AE10*100/'Ипотека в абс.вел.'!S10-100</f>
        <v>19.948449635767219</v>
      </c>
      <c r="S10" s="9">
        <f>'Ипотека в абс.вел.'!AF10*100/'Ипотека в абс.вел.'!T10-100</f>
        <v>18.696420159143926</v>
      </c>
      <c r="T10" s="9">
        <f>'Ипотека в абс.вел.'!AG10*100/'Ипотека в абс.вел.'!U10-100</f>
        <v>15.428279897332985</v>
      </c>
      <c r="U10" s="9">
        <f>'Ипотека в абс.вел.'!AH10*100/'Ипотека в абс.вел.'!V10-100</f>
        <v>15.05595859074559</v>
      </c>
      <c r="V10" s="9">
        <f>'Ипотека в абс.вел.'!AI10*100/'Ипотека в абс.вел.'!W10-100</f>
        <v>14.519591718873585</v>
      </c>
      <c r="W10" s="9">
        <f>'Ипотека в абс.вел.'!AJ10*100/'Ипотека в абс.вел.'!X10-100</f>
        <v>15.205275241727136</v>
      </c>
      <c r="X10" s="9">
        <f>'Ипотека в абс.вел.'!AK10*100/'Ипотека в абс.вел.'!Y10-100</f>
        <v>12.833284752056372</v>
      </c>
      <c r="Y10" s="9">
        <f>'Ипотека в абс.вел.'!AL10*100/'Ипотека в абс.вел.'!Z10-100</f>
        <v>11.601400691714474</v>
      </c>
      <c r="Z10" s="9">
        <f>'Ипотека в абс.вел.'!AM10*100/'Ипотека в абс.вел.'!AA10-100</f>
        <v>14.678319980577811</v>
      </c>
      <c r="AA10" s="9">
        <f>'Ипотека в абс.вел.'!AN10*100/'Ипотека в абс.вел.'!AB10-100</f>
        <v>13.849306581518377</v>
      </c>
      <c r="AB10" s="9">
        <f>'Ипотека в абс.вел.'!AO10*100/'Ипотека в абс.вел.'!AC10-100</f>
        <v>13.337390571602455</v>
      </c>
      <c r="AC10" s="9">
        <f>'Ипотека в абс.вел.'!AP10*100/'Ипотека в абс.вел.'!AD10-100</f>
        <v>12.294667096121103</v>
      </c>
      <c r="AD10" s="9">
        <f>'Ипотека в абс.вел.'!AQ10*100/'Ипотека в абс.вел.'!AE10-100</f>
        <v>11.69574700109051</v>
      </c>
      <c r="AE10" s="9">
        <f>'Ипотека в абс.вел.'!AR10*100/'Ипотека в абс.вел.'!AF10-100</f>
        <v>12.434160176473242</v>
      </c>
      <c r="AF10" s="9">
        <f>'Ипотека в абс.вел.'!AS10*100/'Ипотека в абс.вел.'!AG10-100</f>
        <v>14.597618188379641</v>
      </c>
      <c r="AG10" s="9">
        <f>'Ипотека в абс.вел.'!AT10*100/'Ипотека в абс.вел.'!AH10-100</f>
        <v>16.0021431441711</v>
      </c>
      <c r="AH10" s="9">
        <f>'Ипотека в абс.вел.'!AU10*100/'Ипотека в абс.вел.'!AI10-100</f>
        <v>17.57147868794948</v>
      </c>
      <c r="AI10" s="9">
        <f>'Ипотека в абс.вел.'!AV10*100/'Ипотека в абс.вел.'!AJ10-100</f>
        <v>19.778784183940076</v>
      </c>
      <c r="AJ10" s="9">
        <f>'Ипотека в абс.вел.'!AW10*100/'Ипотека в абс.вел.'!AK10-100</f>
        <v>19.283070832257508</v>
      </c>
      <c r="AK10" s="9">
        <f>'Ипотека в абс.вел.'!AX10*100/'Ипотека в абс.вел.'!AL10-100</f>
        <v>19.588333262159964</v>
      </c>
      <c r="AL10" s="9">
        <f>'Ипотека в абс.вел.'!AY10*100/'Ипотека в абс.вел.'!AM10-100</f>
        <v>19.434329748496907</v>
      </c>
      <c r="AM10" s="9">
        <f>'Ипотека в абс.вел.'!AZ10*100/'Ипотека в абс.вел.'!AN10-100</f>
        <v>20.025953367658758</v>
      </c>
      <c r="AN10" s="9">
        <f>'Ипотека в абс.вел.'!BA10*100/'Ипотека в абс.вел.'!AO10-100</f>
        <v>20.611317637339937</v>
      </c>
      <c r="AO10" s="9">
        <f>'Ипотека в абс.вел.'!BB10*100/'Ипотека в абс.вел.'!AP10-100</f>
        <v>23.51157549682442</v>
      </c>
      <c r="AP10" s="9">
        <f>'Ипотека в абс.вел.'!BC10*100/'Ипотека в абс.вел.'!AQ10-100</f>
        <v>25.046782198356524</v>
      </c>
      <c r="AQ10" s="9">
        <f>'Ипотека в абс.вел.'!BD10*100/'Ипотека в абс.вел.'!AR10-100</f>
        <v>26.046046046046044</v>
      </c>
      <c r="AR10" s="9">
        <f>'Ипотека в абс.вел.'!BE10*100/'Ипотека в абс.вел.'!AS10-100</f>
        <v>26.649346559596907</v>
      </c>
      <c r="AS10" s="9">
        <f>'Ипотека в абс.вел.'!BF10*100/'Ипотека в абс.вел.'!AT10-100</f>
        <v>26.704129941110807</v>
      </c>
      <c r="AT10" s="9">
        <f>'Ипотека в абс.вел.'!BG10*100/'Ипотека в абс.вел.'!AU10-100</f>
        <v>25.29185781955168</v>
      </c>
      <c r="AU10" s="9">
        <f>'Ипотека в абс.вел.'!BH10*100/'Ипотека в абс.вел.'!AV10-100</f>
        <v>24.594633898058603</v>
      </c>
      <c r="AV10" s="9">
        <f>'Ипотека в абс.вел.'!BI10*100/'Ипотека в абс.вел.'!AW10-100</f>
        <v>22.637901800209249</v>
      </c>
      <c r="AW10" s="9">
        <f>'Ипотека в абс.вел.'!BJ10*100/'Ипотека в абс.вел.'!AX10-100</f>
        <v>24.828595914869311</v>
      </c>
      <c r="AX10" s="9">
        <f>'Ипотека в абс.вел.'!BK10*100/'Ипотека в абс.вел.'!AY10-100</f>
        <v>25.035450935904706</v>
      </c>
      <c r="AY10" s="9">
        <f>'Ипотека в абс.вел.'!BL10*100/'Ипотека в абс.вел.'!AZ10-100</f>
        <v>25.871028493704884</v>
      </c>
      <c r="AZ10" s="9">
        <f>'Ипотека в абс.вел.'!BM10*100/'Ипотека в абс.вел.'!BA10-100</f>
        <v>26.698630136986296</v>
      </c>
      <c r="BA10" s="9">
        <f>'Ипотека в абс.вел.'!BN10*100/'Ипотека в абс.вел.'!BB10-100</f>
        <v>22.389941279899148</v>
      </c>
      <c r="BB10" s="9">
        <f>'Ипотека в абс.вел.'!BO10*100/'Ипотека в абс.вел.'!BC10-100</f>
        <v>19.730635349230624</v>
      </c>
      <c r="BC10" s="9">
        <f>'Ипотека в абс.вел.'!BP10*100/'Ипотека в абс.вел.'!BD10-100</f>
        <v>17.185514612452351</v>
      </c>
      <c r="BD10" s="9">
        <f>'Ипотека в абс.вел.'!BQ10*100/'Ипотека в абс.вел.'!BE10-100</f>
        <v>15.671038726922362</v>
      </c>
      <c r="BE10" s="9">
        <f>'Ипотека в абс.вел.'!BR10*100/'Ипотека в абс.вел.'!BF10-100</f>
        <v>12.843646526322189</v>
      </c>
      <c r="BF10" s="9">
        <f>'Ипотека в абс.вел.'!BS10*100/'Ипотека в абс.вел.'!BG10-100</f>
        <v>13.122171945701353</v>
      </c>
      <c r="BG10" s="9">
        <f>'Ипотека в абс.вел.'!BT10*100/'Ипотека в абс.вел.'!BH10-100</f>
        <v>12.844679174812526</v>
      </c>
      <c r="BH10" s="9">
        <f>'Ипотека в абс.вел.'!BU10*100/'Ипотека в абс.вел.'!BI10-100</f>
        <v>15.017356004000703</v>
      </c>
      <c r="BI10" s="9">
        <f>'Ипотека в абс.вел.'!BV10*100/'Ипотека в абс.вел.'!BJ10-100</f>
        <v>14.354778728151729</v>
      </c>
      <c r="BJ10" s="9">
        <f>'Ипотека в абс.вел.'!BW10*100/'Ипотека в абс.вел.'!BK10-100</f>
        <v>13.75956903884321</v>
      </c>
      <c r="BK10" s="9">
        <f>'Ипотека в абс.вел.'!BX10*100/'Ипотека в абс.вел.'!BL10-100</f>
        <v>12.983846388296257</v>
      </c>
      <c r="BL10" s="9">
        <f>'Ипотека в абс.вел.'!BY10*100/'Ипотека в абс.вел.'!BM10-100</f>
        <v>12.509460482214294</v>
      </c>
      <c r="BM10" s="9">
        <f>'Ипотека в абс.вел.'!BZ10*100/'Ипотека в абс.вел.'!BN10-100</f>
        <v>15.171310853301534</v>
      </c>
      <c r="BN10" s="9">
        <f>'Ипотека в абс.вел.'!CA10*100/'Ипотека в абс.вел.'!BO10-100</f>
        <v>18.226279752200853</v>
      </c>
      <c r="BO10" s="9">
        <f>'Ипотека в абс.вел.'!CB10*100/'Ипотека в абс.вел.'!BP10-100</f>
        <v>21.37977771753863</v>
      </c>
      <c r="BP10" s="9">
        <f>'Ипотека в абс.вел.'!CC10*100/'Ипотека в абс.вел.'!BQ10-100</f>
        <v>21.318787618228725</v>
      </c>
      <c r="BQ10" s="9">
        <f>'Ипотека в абс.вел.'!CD10*100/'Ипотека в абс.вел.'!BR10-100</f>
        <v>26.195924300751074</v>
      </c>
      <c r="BR10" s="9">
        <f>'Ипотека в абс.вел.'!CE10*100/'Ипотека в абс.вел.'!BS10-100</f>
        <v>28.813157894736833</v>
      </c>
      <c r="BS10" s="9">
        <f>'Ипотека в абс.вел.'!CF10*100/'Ипотека в абс.вел.'!BT10-100</f>
        <v>29.806324826106078</v>
      </c>
      <c r="BT10" s="9">
        <f>'Ипотека в абс.вел.'!CG10*100/'Ипотека в абс.вел.'!BU10-100</f>
        <v>30.430445791452456</v>
      </c>
      <c r="BU10" s="9">
        <f>'Ипотека в абс.вел.'!CH10*100/'Ипотека в абс.вел.'!BV10-100</f>
        <v>28.59036898061288</v>
      </c>
      <c r="BV10" s="9">
        <f>'Ипотека в абс.вел.'!CI10*100/'Ипотека в абс.вел.'!BW10-100</f>
        <v>28.666849437978215</v>
      </c>
      <c r="BW10" s="9">
        <f>'Ипотека в абс.вел.'!CJ10*100/'Ипотека в абс.вел.'!BX10-100</f>
        <v>26.698874365451118</v>
      </c>
      <c r="BX10" s="9">
        <f>'Ипотека в абс.вел.'!CK10*100/'Ипотека в абс.вел.'!BY10-100</f>
        <v>25.430040361330001</v>
      </c>
      <c r="BY10" s="9">
        <f>'Ипотека в абс.вел.'!CL10*100/'Ипотека в абс.вел.'!BZ10-100</f>
        <v>24.102708936430602</v>
      </c>
      <c r="BZ10" s="9">
        <f>'Ипотека в абс.вел.'!CM10*100/'Ипотека в абс.вел.'!CA10-100</f>
        <v>22.283507997793706</v>
      </c>
      <c r="CA10" s="9">
        <f>'Ипотека в абс.вел.'!CN10*100/'Ипотека в абс.вел.'!CB10-100</f>
        <v>21.87506979029412</v>
      </c>
      <c r="CB10" s="9">
        <f>'Ипотека в абс.вел.'!CO10*100/'Ипотека в абс.вел.'!CC10-100</f>
        <v>20.124031007751938</v>
      </c>
      <c r="CC10" s="9">
        <f>'Ипотека в абс.вел.'!CP10*100/'Ипотека в абс.вел.'!CD10-100</f>
        <v>16.425615427279325</v>
      </c>
      <c r="CD10" s="9">
        <f>'Ипотека в абс.вел.'!CQ10*100/'Ипотека в абс.вел.'!CE10-100</f>
        <v>11.605957220780809</v>
      </c>
      <c r="CE10" s="9">
        <f>'Ипотека в абс.вел.'!CR10*100/'Ипотека в абс.вел.'!CF10-100</f>
        <v>9.1035856573705161</v>
      </c>
      <c r="CF10" s="9">
        <f>'Ипотека в абс.вел.'!CS10*100/'Ипотека в абс.вел.'!CG10-100</f>
        <v>6.5513657666137277</v>
      </c>
      <c r="CG10" s="9">
        <f>'Ипотека в абс.вел.'!CT10*100/'Ипотека в абс.вел.'!CH10-100</f>
        <v>6.3905532643373988</v>
      </c>
      <c r="CH10" s="9">
        <f>'Ипотека в абс.вел.'!CU10*100/'Ипотека в абс.вел.'!CI10-100</f>
        <v>3.7036319612590773</v>
      </c>
      <c r="CI10" s="9">
        <f>'Ипотека в абс.вел.'!CV10*100/'Ипотека в абс.вел.'!CJ10-100</f>
        <v>3.7414834314029122</v>
      </c>
      <c r="CJ10" s="9">
        <f>'Ипотека в абс.вел.'!CW10*100/'Ипотека в абс.вел.'!CK10-100</f>
        <v>3.1258978337068299</v>
      </c>
      <c r="CK10" s="9">
        <f>'Ипотека в абс.вел.'!CX10*100/'Ипотека в абс.вел.'!CL10-100</f>
        <v>2.6986535179214854</v>
      </c>
      <c r="CL10" s="9">
        <f>'Ипотека в абс.вел.'!CY10*100/'Ипотека в абс.вел.'!CM10-100</f>
        <v>2.4282062847692032</v>
      </c>
      <c r="CM10" s="9">
        <f>'Ипотека в абс.вел.'!CZ10*100/'Ипотека в абс.вел.'!CN10-100</f>
        <v>-3.1151506266951401E-2</v>
      </c>
      <c r="CN10" s="9">
        <f>'Ипотека в абс.вел.'!DA10*100/'Ипотека в абс.вел.'!CO10-100</f>
        <v>-0.1899107603805561</v>
      </c>
      <c r="CO10" s="9">
        <f>'Ипотека в абс.вел.'!DB10*100/'Ипотека в абс.вел.'!CP10-100</f>
        <v>4.2141522225065842E-2</v>
      </c>
      <c r="CP10" s="9">
        <f>'Ипотека в абс.вел.'!DC10*100/'Ипотека в абс.вел.'!CQ10-100</f>
        <v>0.7889438037708203</v>
      </c>
      <c r="CQ10" s="9">
        <f>'Ипотека в абс.вел.'!DD10*100/'Ипотека в абс.вел.'!CR10-100</f>
        <v>1.9353660763191556</v>
      </c>
      <c r="CR10" s="9">
        <f>'Ипотека в абс.вел.'!DE10*100/'Ипотека в абс.вел.'!CS10-100</f>
        <v>4.2419669476241353</v>
      </c>
      <c r="CS10" s="9">
        <f>'Ипотека в абс.вел.'!DF10*100/'Ипотека в абс.вел.'!CT10-100</f>
        <v>5.624531441423315</v>
      </c>
    </row>
    <row r="11" spans="1:97" x14ac:dyDescent="0.25">
      <c r="A11" s="8" t="s">
        <v>9</v>
      </c>
      <c r="B11" s="9">
        <f>'Ипотека в абс.вел.'!O11*100/'Ипотека в абс.вел.'!C11-100</f>
        <v>17.494711044117679</v>
      </c>
      <c r="C11" s="9">
        <f>'Ипотека в абс.вел.'!P11*100/'Ипотека в абс.вел.'!D11-100</f>
        <v>18.544816356508221</v>
      </c>
      <c r="D11" s="9">
        <f>'Ипотека в абс.вел.'!Q11*100/'Ипотека в абс.вел.'!E11-100</f>
        <v>20.929752461407134</v>
      </c>
      <c r="E11" s="9">
        <f>'Ипотека в абс.вел.'!R11*100/'Ипотека в абс.вел.'!F11-100</f>
        <v>22.044735035466289</v>
      </c>
      <c r="F11" s="9">
        <f>'Ипотека в абс.вел.'!S11*100/'Ипотека в абс.вел.'!G11-100</f>
        <v>23.664932413146701</v>
      </c>
      <c r="G11" s="9">
        <f>'Ипотека в абс.вел.'!T11*100/'Ипотека в абс.вел.'!H11-100</f>
        <v>24.351018773631495</v>
      </c>
      <c r="H11" s="9">
        <f>'Ипотека в абс.вел.'!U11*100/'Ипотека в абс.вел.'!I11-100</f>
        <v>24.92856584098999</v>
      </c>
      <c r="I11" s="9">
        <f>'Ипотека в абс.вел.'!V11*100/'Ипотека в абс.вел.'!J11-100</f>
        <v>24.821758432781181</v>
      </c>
      <c r="J11" s="9">
        <f>'Ипотека в абс.вел.'!W11*100/'Ипотека в абс.вел.'!K11-100</f>
        <v>25.080391018402793</v>
      </c>
      <c r="K11" s="9">
        <f>'Ипотека в абс.вел.'!X11*100/'Ипотека в абс.вел.'!L11-100</f>
        <v>23.383793804900634</v>
      </c>
      <c r="L11" s="9">
        <f>'Ипотека в абс.вел.'!Y11*100/'Ипотека в абс.вел.'!M11-100</f>
        <v>26.330911894221742</v>
      </c>
      <c r="M11" s="9">
        <f>'Ипотека в абс.вел.'!Z11*100/'Ипотека в абс.вел.'!N11-100</f>
        <v>25.747807945666068</v>
      </c>
      <c r="N11" s="9">
        <f>'Ипотека в абс.вел.'!AA11*100/'Ипотека в абс.вел.'!O11-100</f>
        <v>21.942730871744217</v>
      </c>
      <c r="O11" s="9">
        <f>'Ипотека в абс.вел.'!AB11*100/'Ипотека в абс.вел.'!P11-100</f>
        <v>21.442968144837934</v>
      </c>
      <c r="P11" s="9">
        <f>'Ипотека в абс.вел.'!AC11*100/'Ипотека в абс.вел.'!Q11-100</f>
        <v>20.911428542994798</v>
      </c>
      <c r="Q11" s="9">
        <f>'Ипотека в абс.вел.'!AD11*100/'Ипотека в абс.вел.'!R11-100</f>
        <v>19.287536114261101</v>
      </c>
      <c r="R11" s="9">
        <f>'Ипотека в абс.вел.'!AE11*100/'Ипотека в абс.вел.'!S11-100</f>
        <v>17.934853098993614</v>
      </c>
      <c r="S11" s="9">
        <f>'Ипотека в абс.вел.'!AF11*100/'Ипотека в абс.вел.'!T11-100</f>
        <v>16.124507560990082</v>
      </c>
      <c r="T11" s="9">
        <f>'Ипотека в абс.вел.'!AG11*100/'Ипотека в абс.вел.'!U11-100</f>
        <v>13.995618580367577</v>
      </c>
      <c r="U11" s="9">
        <f>'Ипотека в абс.вел.'!AH11*100/'Ипотека в абс.вел.'!V11-100</f>
        <v>14.30568498726204</v>
      </c>
      <c r="V11" s="9">
        <f>'Ипотека в абс.вел.'!AI11*100/'Ипотека в абс.вел.'!W11-100</f>
        <v>13.629135777989489</v>
      </c>
      <c r="W11" s="9">
        <f>'Ипотека в абс.вел.'!AJ11*100/'Ипотека в абс.вел.'!X11-100</f>
        <v>11.480444567683151</v>
      </c>
      <c r="X11" s="9">
        <f>'Ипотека в абс.вел.'!AK11*100/'Ипотека в абс.вел.'!Y11-100</f>
        <v>9.9341819813652137</v>
      </c>
      <c r="Y11" s="9">
        <f>'Ипотека в абс.вел.'!AL11*100/'Ипотека в абс.вел.'!Z11-100</f>
        <v>9.61917512437239</v>
      </c>
      <c r="Z11" s="9">
        <f>'Ипотека в абс.вел.'!AM11*100/'Ипотека в абс.вел.'!AA11-100</f>
        <v>11.598175994788562</v>
      </c>
      <c r="AA11" s="9">
        <f>'Ипотека в абс.вел.'!AN11*100/'Ипотека в абс.вел.'!AB11-100</f>
        <v>11.613335118489758</v>
      </c>
      <c r="AB11" s="9">
        <f>'Ипотека в абс.вел.'!AO11*100/'Ипотека в абс.вел.'!AC11-100</f>
        <v>11.60999287730499</v>
      </c>
      <c r="AC11" s="9">
        <f>'Ипотека в абс.вел.'!AP11*100/'Ипотека в абс.вел.'!AD11-100</f>
        <v>10.980381926327865</v>
      </c>
      <c r="AD11" s="9">
        <f>'Ипотека в абс.вел.'!AQ11*100/'Ипотека в абс.вел.'!AE11-100</f>
        <v>10.553633217993081</v>
      </c>
      <c r="AE11" s="9">
        <f>'Ипотека в абс.вел.'!AR11*100/'Ипотека в абс.вел.'!AF11-100</f>
        <v>11.201169620642773</v>
      </c>
      <c r="AF11" s="9">
        <f>'Ипотека в абс.вел.'!AS11*100/'Ипотека в абс.вел.'!AG11-100</f>
        <v>13.445850914205352</v>
      </c>
      <c r="AG11" s="9">
        <f>'Ипотека в абс.вел.'!AT11*100/'Ипотека в абс.вел.'!AH11-100</f>
        <v>14.814721197108341</v>
      </c>
      <c r="AH11" s="9">
        <f>'Ипотека в абс.вел.'!AU11*100/'Ипотека в абс.вел.'!AI11-100</f>
        <v>16.643426294820713</v>
      </c>
      <c r="AI11" s="9">
        <f>'Ипотека в абс.вел.'!AV11*100/'Ипотека в абс.вел.'!AJ11-100</f>
        <v>20.995127342140961</v>
      </c>
      <c r="AJ11" s="9">
        <f>'Ипотека в абс.вел.'!AW11*100/'Ипотека в абс.вел.'!AK11-100</f>
        <v>17.843563280825634</v>
      </c>
      <c r="AK11" s="9">
        <f>'Ипотека в абс.вел.'!AX11*100/'Ипотека в абс.вел.'!AL11-100</f>
        <v>18.017929989984609</v>
      </c>
      <c r="AL11" s="9">
        <f>'Ипотека в абс.вел.'!AY11*100/'Ипотека в абс.вел.'!AM11-100</f>
        <v>18.492034537273497</v>
      </c>
      <c r="AM11" s="9">
        <f>'Ипотека в абс.вел.'!AZ11*100/'Ипотека в абс.вел.'!AN11-100</f>
        <v>18.086944004606309</v>
      </c>
      <c r="AN11" s="9">
        <f>'Ипотека в абс.вел.'!BA11*100/'Ипотека в абс.вел.'!AO11-100</f>
        <v>18.450411269736222</v>
      </c>
      <c r="AO11" s="9">
        <f>'Ипотека в абс.вел.'!BB11*100/'Ипотека в абс.вел.'!AP11-100</f>
        <v>20.535483415998684</v>
      </c>
      <c r="AP11" s="9">
        <f>'Ипотека в абс.вел.'!BC11*100/'Ипотека в абс.вел.'!AQ11-100</f>
        <v>21.969962394599776</v>
      </c>
      <c r="AQ11" s="9">
        <f>'Ипотека в абс.вел.'!BD11*100/'Ипотека в абс.вел.'!AR11-100</f>
        <v>23.388845319924343</v>
      </c>
      <c r="AR11" s="9">
        <f>'Ипотека в абс.вел.'!BE11*100/'Ипотека в абс.вел.'!AS11-100</f>
        <v>22.802786105538402</v>
      </c>
      <c r="AS11" s="9">
        <f>'Ипотека в абс.вел.'!BF11*100/'Ипотека в абс.вел.'!AT11-100</f>
        <v>21.887589987451292</v>
      </c>
      <c r="AT11" s="9">
        <f>'Ипотека в абс.вел.'!BG11*100/'Ипотека в абс.вел.'!AU11-100</f>
        <v>20.623772521560923</v>
      </c>
      <c r="AU11" s="9">
        <f>'Ипотека в абс.вел.'!BH11*100/'Ипотека в абс.вел.'!AV11-100</f>
        <v>20.212567205696132</v>
      </c>
      <c r="AV11" s="9">
        <f>'Ипотека в абс.вел.'!BI11*100/'Ипотека в абс.вел.'!AW11-100</f>
        <v>21.366464832701297</v>
      </c>
      <c r="AW11" s="9">
        <f>'Ипотека в абс.вел.'!BJ11*100/'Ипотека в абс.вел.'!AX11-100</f>
        <v>23.921097841160758</v>
      </c>
      <c r="AX11" s="9">
        <f>'Ипотека в абс.вел.'!BK11*100/'Ипотека в абс.вел.'!AY11-100</f>
        <v>24.204606100414637</v>
      </c>
      <c r="AY11" s="9">
        <f>'Ипотека в абс.вел.'!BL11*100/'Ипотека в абс.вел.'!AZ11-100</f>
        <v>25.436297515288189</v>
      </c>
      <c r="AZ11" s="9">
        <f>'Ипотека в абс.вел.'!BM11*100/'Ипотека в абс.вел.'!BA11-100</f>
        <v>25.789200622580523</v>
      </c>
      <c r="BA11" s="9">
        <f>'Ипотека в абс.вел.'!BN11*100/'Ипотека в абс.вел.'!BB11-100</f>
        <v>22.631979249956117</v>
      </c>
      <c r="BB11" s="9">
        <f>'Ипотека в абс.вел.'!BO11*100/'Ипотека в абс.вел.'!BC11-100</f>
        <v>20.385300369597275</v>
      </c>
      <c r="BC11" s="9">
        <f>'Ипотека в абс.вел.'!BP11*100/'Ипотека в абс.вел.'!BD11-100</f>
        <v>18.039406288555725</v>
      </c>
      <c r="BD11" s="9">
        <f>'Ипотека в абс.вел.'!BQ11*100/'Ипотека в абс.вел.'!BE11-100</f>
        <v>16.845022852842376</v>
      </c>
      <c r="BE11" s="9">
        <f>'Ипотека в абс.вел.'!BR11*100/'Ипотека в абс.вел.'!BF11-100</f>
        <v>15.215388783527501</v>
      </c>
      <c r="BF11" s="9">
        <f>'Ипотека в абс.вел.'!BS11*100/'Ипотека в абс.вел.'!BG11-100</f>
        <v>15.126095035837537</v>
      </c>
      <c r="BG11" s="9">
        <f>'Ипотека в абс.вел.'!BT11*100/'Ипотека в абс.вел.'!BH11-100</f>
        <v>14.45346226903817</v>
      </c>
      <c r="BH11" s="9">
        <f>'Ипотека в абс.вел.'!BU11*100/'Ипотека в абс.вел.'!BI11-100</f>
        <v>16.57085642273897</v>
      </c>
      <c r="BI11" s="9">
        <f>'Ипотека в абс.вел.'!BV11*100/'Ипотека в абс.вел.'!BJ11-100</f>
        <v>16.425588775680637</v>
      </c>
      <c r="BJ11" s="9">
        <f>'Ипотека в абс.вел.'!BW11*100/'Ипотека в абс.вел.'!BK11-100</f>
        <v>15.855230540406538</v>
      </c>
      <c r="BK11" s="9">
        <f>'Ипотека в абс.вел.'!BX11*100/'Ипотека в абс.вел.'!BL11-100</f>
        <v>15.450025104873589</v>
      </c>
      <c r="BL11" s="9">
        <f>'Ипотека в абс.вел.'!BY11*100/'Ипотека в абс.вел.'!BM11-100</f>
        <v>15.722262762143473</v>
      </c>
      <c r="BM11" s="9">
        <f>'Ипотека в абс.вел.'!BZ11*100/'Ипотека в абс.вел.'!BN11-100</f>
        <v>18.908431665659492</v>
      </c>
      <c r="BN11" s="9">
        <f>'Ипотека в абс.вел.'!CA11*100/'Ипотека в абс.вел.'!BO11-100</f>
        <v>21.28563247645711</v>
      </c>
      <c r="BO11" s="9">
        <f>'Ипотека в абс.вел.'!CB11*100/'Ипотека в абс.вел.'!BP11-100</f>
        <v>23.919929051057906</v>
      </c>
      <c r="BP11" s="9">
        <f>'Ипотека в абс.вел.'!CC11*100/'Ипотека в абс.вел.'!BQ11-100</f>
        <v>24.252230740228725</v>
      </c>
      <c r="BQ11" s="9">
        <f>'Ипотека в абс.вел.'!CD11*100/'Ипотека в абс.вел.'!BR11-100</f>
        <v>29.080248945742994</v>
      </c>
      <c r="BR11" s="9">
        <f>'Ипотека в абс.вел.'!CE11*100/'Ипотека в абс.вел.'!BS11-100</f>
        <v>32.850642562872792</v>
      </c>
      <c r="BS11" s="9">
        <f>'Ипотека в абс.вел.'!CF11*100/'Ипотека в абс.вел.'!BT11-100</f>
        <v>34.384429692214837</v>
      </c>
      <c r="BT11" s="9">
        <f>'Ипотека в абс.вел.'!CG11*100/'Ипотека в абс.вел.'!BU11-100</f>
        <v>34.474128483843259</v>
      </c>
      <c r="BU11" s="9">
        <f>'Ипотека в абс.вел.'!CH11*100/'Ипотека в абс.вел.'!BV11-100</f>
        <v>31.705497532422811</v>
      </c>
      <c r="BV11" s="9">
        <f>'Ипотека в абс.вел.'!CI11*100/'Ипотека в абс.вел.'!BW11-100</f>
        <v>31.354844231427592</v>
      </c>
      <c r="BW11" s="9">
        <f>'Ипотека в абс.вел.'!CJ11*100/'Ипотека в абс.вел.'!BX11-100</f>
        <v>28.998316498316512</v>
      </c>
      <c r="BX11" s="9">
        <f>'Ипотека в абс.вел.'!CK11*100/'Ипотека в абс.вел.'!BY11-100</f>
        <v>27.52745068472494</v>
      </c>
      <c r="BY11" s="9">
        <f>'Ипотека в абс.вел.'!CL11*100/'Ипотека в абс.вел.'!BZ11-100</f>
        <v>25.633927138501036</v>
      </c>
      <c r="BZ11" s="9">
        <f>'Ипотека в абс.вел.'!CM11*100/'Ипотека в абс.вел.'!CA11-100</f>
        <v>24.890812512295895</v>
      </c>
      <c r="CA11" s="9">
        <f>'Ипотека в абс.вел.'!CN11*100/'Ипотека в абс.вел.'!CB11-100</f>
        <v>25.221091912892348</v>
      </c>
      <c r="CB11" s="9">
        <f>'Ипотека в абс.вел.'!CO11*100/'Ипотека в абс.вел.'!CC11-100</f>
        <v>23.24575821174804</v>
      </c>
      <c r="CC11" s="9">
        <f>'Ипотека в абс.вел.'!CP11*100/'Ипотека в абс.вел.'!CD11-100</f>
        <v>18.624224243675542</v>
      </c>
      <c r="CD11" s="9">
        <f>'Ипотека в абс.вел.'!CQ11*100/'Ипотека в абс.вел.'!CE11-100</f>
        <v>12.816181065006589</v>
      </c>
      <c r="CE11" s="9">
        <f>'Ипотека в абс.вел.'!CR11*100/'Ипотека в абс.вел.'!CF11-100</f>
        <v>10.447962276860892</v>
      </c>
      <c r="CF11" s="9">
        <f>'Ипотека в абс.вел.'!CS11*100/'Ипотека в абс.вел.'!CG11-100</f>
        <v>7.2496007929078843</v>
      </c>
      <c r="CG11" s="9">
        <f>'Ипотека в абс.вел.'!CT11*100/'Ипотека в абс.вел.'!CH11-100</f>
        <v>6.4681277504248129</v>
      </c>
      <c r="CH11" s="9">
        <f>'Ипотека в абс.вел.'!CU11*100/'Ипотека в абс.вел.'!CI11-100</f>
        <v>4.5914101102242455</v>
      </c>
      <c r="CI11" s="9">
        <f>'Ипотека в абс.вел.'!CV11*100/'Ипотека в абс.вел.'!CJ11-100</f>
        <v>5.0842849374660091</v>
      </c>
      <c r="CJ11" s="9">
        <f>'Ипотека в абс.вел.'!CW11*100/'Ипотека в абс.вел.'!CK11-100</f>
        <v>4.1954208319896793</v>
      </c>
      <c r="CK11" s="9">
        <f>'Ипотека в абс.вел.'!CX11*100/'Ипотека в абс.вел.'!CL11-100</f>
        <v>3.8791130414417836</v>
      </c>
      <c r="CL11" s="9">
        <f>'Ипотека в абс.вел.'!CY11*100/'Ипотека в абс.вел.'!CM11-100</f>
        <v>3.5999705953393573</v>
      </c>
      <c r="CM11" s="9">
        <f>'Ипотека в абс.вел.'!CZ11*100/'Ипотека в абс.вел.'!CN11-100</f>
        <v>1.3869752916322255</v>
      </c>
      <c r="CN11" s="9">
        <f>'Ипотека в абс.вел.'!DA11*100/'Ипотека в абс.вел.'!CO11-100</f>
        <v>1.9881001231021713</v>
      </c>
      <c r="CO11" s="9">
        <f>'Ипотека в абс.вел.'!DB11*100/'Ипотека в абс.вел.'!CP11-100</f>
        <v>3.4983721358805866</v>
      </c>
      <c r="CP11" s="9">
        <f>'Ипотека в абс.вел.'!DC11*100/'Ипотека в абс.вел.'!CQ11-100</f>
        <v>5.3580586268436292</v>
      </c>
      <c r="CQ11" s="9">
        <f>'Ипотека в абс.вел.'!DD11*100/'Ипотека в абс.вел.'!CR11-100</f>
        <v>6.8156867528665543</v>
      </c>
      <c r="CR11" s="9">
        <f>'Ипотека в абс.вел.'!DE11*100/'Ипотека в абс.вел.'!CS11-100</f>
        <v>10.332895223230793</v>
      </c>
      <c r="CS11" s="9">
        <f>'Ипотека в абс.вел.'!DF11*100/'Ипотека в абс.вел.'!CT11-100</f>
        <v>11.006527388430769</v>
      </c>
    </row>
    <row r="12" spans="1:97" x14ac:dyDescent="0.25">
      <c r="A12" s="8" t="s">
        <v>10</v>
      </c>
      <c r="B12" s="9">
        <f>'Ипотека в абс.вел.'!O12*100/'Ипотека в абс.вел.'!C12-100</f>
        <v>20.944526271580045</v>
      </c>
      <c r="C12" s="9">
        <f>'Ипотека в абс.вел.'!P12*100/'Ипотека в абс.вел.'!D12-100</f>
        <v>21.851590143291119</v>
      </c>
      <c r="D12" s="9">
        <f>'Ипотека в абс.вел.'!Q12*100/'Ипотека в абс.вел.'!E12-100</f>
        <v>24.688460433795299</v>
      </c>
      <c r="E12" s="9">
        <f>'Ипотека в абс.вел.'!R12*100/'Ипотека в абс.вел.'!F12-100</f>
        <v>25.828534753399481</v>
      </c>
      <c r="F12" s="9">
        <f>'Ипотека в абс.вел.'!S12*100/'Ипотека в абс.вел.'!G12-100</f>
        <v>26.419909566468618</v>
      </c>
      <c r="G12" s="9">
        <f>'Ипотека в абс.вел.'!T12*100/'Ипотека в абс.вел.'!H12-100</f>
        <v>27.363281593247365</v>
      </c>
      <c r="H12" s="9">
        <f>'Ипотека в абс.вел.'!U12*100/'Ипотека в абс.вел.'!I12-100</f>
        <v>27.03191409986222</v>
      </c>
      <c r="I12" s="9">
        <f>'Ипотека в абс.вел.'!V12*100/'Ипотека в абс.вел.'!J12-100</f>
        <v>26.864251759135726</v>
      </c>
      <c r="J12" s="9">
        <f>'Ипотека в абс.вел.'!W12*100/'Ипотека в абс.вел.'!K12-100</f>
        <v>26.640459333241921</v>
      </c>
      <c r="K12" s="9">
        <f>'Ипотека в абс.вел.'!X12*100/'Ипотека в абс.вел.'!L12-100</f>
        <v>23.844697803533819</v>
      </c>
      <c r="L12" s="9">
        <f>'Ипотека в абс.вел.'!Y12*100/'Ипотека в абс.вел.'!M12-100</f>
        <v>26.085674383519589</v>
      </c>
      <c r="M12" s="9">
        <f>'Ипотека в абс.вел.'!Z12*100/'Ипотека в абс.вел.'!N12-100</f>
        <v>26.575653849394726</v>
      </c>
      <c r="N12" s="9">
        <f>'Ипотека в абс.вел.'!AA12*100/'Ипотека в абс.вел.'!O12-100</f>
        <v>21.999790581132515</v>
      </c>
      <c r="O12" s="9">
        <f>'Ипотека в абс.вел.'!AB12*100/'Ипотека в абс.вел.'!P12-100</f>
        <v>21.793825820521079</v>
      </c>
      <c r="P12" s="9">
        <f>'Ипотека в абс.вел.'!AC12*100/'Ипотека в абс.вел.'!Q12-100</f>
        <v>21.197755176822511</v>
      </c>
      <c r="Q12" s="9">
        <f>'Ипотека в абс.вел.'!AD12*100/'Ипотека в абс.вел.'!R12-100</f>
        <v>20.247363595045783</v>
      </c>
      <c r="R12" s="9">
        <f>'Ипотека в абс.вел.'!AE12*100/'Ипотека в абс.вел.'!S12-100</f>
        <v>18.766678150637603</v>
      </c>
      <c r="S12" s="9">
        <f>'Ипотека в абс.вел.'!AF12*100/'Ипотека в абс.вел.'!T12-100</f>
        <v>17.07668415834975</v>
      </c>
      <c r="T12" s="9">
        <f>'Ипотека в абс.вел.'!AG12*100/'Ипотека в абс.вел.'!U12-100</f>
        <v>15.103556624013891</v>
      </c>
      <c r="U12" s="9">
        <f>'Ипотека в абс.вел.'!AH12*100/'Ипотека в абс.вел.'!V12-100</f>
        <v>14.769283927547136</v>
      </c>
      <c r="V12" s="9">
        <f>'Ипотека в абс.вел.'!AI12*100/'Ипотека в абс.вел.'!W12-100</f>
        <v>13.969327286235867</v>
      </c>
      <c r="W12" s="9">
        <f>'Ипотека в абс.вел.'!AJ12*100/'Ипотека в абс.вел.'!X12-100</f>
        <v>13.625868197245808</v>
      </c>
      <c r="X12" s="9">
        <f>'Ипотека в абс.вел.'!AK12*100/'Ипотека в абс.вел.'!Y12-100</f>
        <v>12.546003793967756</v>
      </c>
      <c r="Y12" s="9">
        <f>'Ипотека в абс.вел.'!AL12*100/'Ипотека в абс.вел.'!Z12-100</f>
        <v>11.656835261621595</v>
      </c>
      <c r="Z12" s="9">
        <f>'Ипотека в абс.вел.'!AM12*100/'Ипотека в абс.вел.'!AA12-100</f>
        <v>14.359337392043045</v>
      </c>
      <c r="AA12" s="9">
        <f>'Ипотека в абс.вел.'!AN12*100/'Ипотека в абс.вел.'!AB12-100</f>
        <v>13.6167967339684</v>
      </c>
      <c r="AB12" s="9">
        <f>'Ипотека в абс.вел.'!AO12*100/'Ипотека в абс.вел.'!AC12-100</f>
        <v>13.353204987967615</v>
      </c>
      <c r="AC12" s="9">
        <f>'Ипотека в абс.вел.'!AP12*100/'Ипотека в абс.вел.'!AD12-100</f>
        <v>12.599827325706883</v>
      </c>
      <c r="AD12" s="9">
        <f>'Ипотека в абс.вел.'!AQ12*100/'Ипотека в абс.вел.'!AE12-100</f>
        <v>12.691864670113304</v>
      </c>
      <c r="AE12" s="9">
        <f>'Ипотека в абс.вел.'!AR12*100/'Ипотека в абс.вел.'!AF12-100</f>
        <v>13.133988399502073</v>
      </c>
      <c r="AF12" s="9">
        <f>'Ипотека в абс.вел.'!AS12*100/'Ипотека в абс.вел.'!AG12-100</f>
        <v>15.566983122362871</v>
      </c>
      <c r="AG12" s="9">
        <f>'Ипотека в абс.вел.'!AT12*100/'Ипотека в абс.вел.'!AH12-100</f>
        <v>17.674212393073233</v>
      </c>
      <c r="AH12" s="9">
        <f>'Ипотека в абс.вел.'!AU12*100/'Ипотека в абс.вел.'!AI12-100</f>
        <v>19.621324849915339</v>
      </c>
      <c r="AI12" s="9">
        <f>'Ипотека в абс.вел.'!AV12*100/'Ипотека в абс.вел.'!AJ12-100</f>
        <v>23.531516793619957</v>
      </c>
      <c r="AJ12" s="9">
        <f>'Ипотека в абс.вел.'!AW12*100/'Ипотека в абс.вел.'!AK12-100</f>
        <v>21.929250742213057</v>
      </c>
      <c r="AK12" s="9">
        <f>'Ипотека в абс.вел.'!AX12*100/'Ипотека в абс.вел.'!AL12-100</f>
        <v>23.010148243955825</v>
      </c>
      <c r="AL12" s="9">
        <f>'Ипотека в абс.вел.'!AY12*100/'Ипотека в абс.вел.'!AM12-100</f>
        <v>23.166443817164364</v>
      </c>
      <c r="AM12" s="9">
        <f>'Ипотека в абс.вел.'!AZ12*100/'Ипотека в абс.вел.'!AN12-100</f>
        <v>23.561476411635297</v>
      </c>
      <c r="AN12" s="9">
        <f>'Ипотека в абс.вел.'!BA12*100/'Ипотека в абс.вел.'!AO12-100</f>
        <v>24.718342138910998</v>
      </c>
      <c r="AO12" s="9">
        <f>'Ипотека в абс.вел.'!BB12*100/'Ипотека в абс.вел.'!AP12-100</f>
        <v>27.255954377725601</v>
      </c>
      <c r="AP12" s="9">
        <f>'Ипотека в абс.вел.'!BC12*100/'Ипотека в абс.вел.'!AQ12-100</f>
        <v>28.286862059949129</v>
      </c>
      <c r="AQ12" s="9">
        <f>'Ипотека в абс.вел.'!BD12*100/'Ипотека в абс.вел.'!AR12-100</f>
        <v>29.918531697724518</v>
      </c>
      <c r="AR12" s="9">
        <f>'Ипотека в абс.вел.'!BE12*100/'Ипотека в абс.вел.'!AS12-100</f>
        <v>29.185587476895705</v>
      </c>
      <c r="AS12" s="9">
        <f>'Ипотека в абс.вел.'!BF12*100/'Ипотека в абс.вел.'!AT12-100</f>
        <v>28.197513352984203</v>
      </c>
      <c r="AT12" s="9">
        <f>'Ипотека в абс.вел.'!BG12*100/'Ипотека в абс.вел.'!AU12-100</f>
        <v>27.087890876335095</v>
      </c>
      <c r="AU12" s="9">
        <f>'Ипотека в абс.вел.'!BH12*100/'Ипотека в абс.вел.'!AV12-100</f>
        <v>24.989654030789609</v>
      </c>
      <c r="AV12" s="9">
        <f>'Ипотека в абс.вел.'!BI12*100/'Ипотека в абс.вел.'!AW12-100</f>
        <v>24.392307374850404</v>
      </c>
      <c r="AW12" s="9">
        <f>'Ипотека в абс.вел.'!BJ12*100/'Ипотека в абс.вел.'!AX12-100</f>
        <v>25.148114447477511</v>
      </c>
      <c r="AX12" s="9">
        <f>'Ипотека в абс.вел.'!BK12*100/'Ипотека в абс.вел.'!AY12-100</f>
        <v>24.970849583852683</v>
      </c>
      <c r="AY12" s="9">
        <f>'Ипотека в абс.вел.'!BL12*100/'Ипотека в абс.вел.'!AZ12-100</f>
        <v>25.327899661714383</v>
      </c>
      <c r="AZ12" s="9">
        <f>'Ипотека в абс.вел.'!BM12*100/'Ипотека в абс.вел.'!BA12-100</f>
        <v>24.709364179739637</v>
      </c>
      <c r="BA12" s="9">
        <f>'Ипотека в абс.вел.'!BN12*100/'Ипотека в абс.вел.'!BB12-100</f>
        <v>20.778022557381988</v>
      </c>
      <c r="BB12" s="9">
        <f>'Ипотека в абс.вел.'!BO12*100/'Ипотека в абс.вел.'!BC12-100</f>
        <v>18.301247012173661</v>
      </c>
      <c r="BC12" s="9">
        <f>'Ипотека в абс.вел.'!BP12*100/'Ипотека в абс.вел.'!BD12-100</f>
        <v>15.192085916102059</v>
      </c>
      <c r="BD12" s="9">
        <f>'Ипотека в абс.вел.'!BQ12*100/'Ипотека в абс.вел.'!BE12-100</f>
        <v>14.229947185275464</v>
      </c>
      <c r="BE12" s="9">
        <f>'Ипотека в абс.вел.'!BR12*100/'Ипотека в абс.вел.'!BF12-100</f>
        <v>12.10497199363806</v>
      </c>
      <c r="BF12" s="9">
        <f>'Ипотека в абс.вел.'!BS12*100/'Ипотека в абс.вел.'!BG12-100</f>
        <v>11.770959902794658</v>
      </c>
      <c r="BG12" s="9">
        <f>'Ипотека в абс.вел.'!BT12*100/'Ипотека в абс.вел.'!BH12-100</f>
        <v>11.401374058438876</v>
      </c>
      <c r="BH12" s="9">
        <f>'Ипотека в абс.вел.'!BU12*100/'Ипотека в абс.вел.'!BI12-100</f>
        <v>13.423353184148098</v>
      </c>
      <c r="BI12" s="9">
        <f>'Ипотека в абс.вел.'!BV12*100/'Ипотека в абс.вел.'!BJ12-100</f>
        <v>13.242422283978541</v>
      </c>
      <c r="BJ12" s="9">
        <f>'Ипотека в абс.вел.'!BW12*100/'Ипотека в абс.вел.'!BK12-100</f>
        <v>13.104258159998707</v>
      </c>
      <c r="BK12" s="9">
        <f>'Ипотека в абс.вел.'!BX12*100/'Ипотека в абс.вел.'!BL12-100</f>
        <v>12.67678999873722</v>
      </c>
      <c r="BL12" s="9">
        <f>'Ипотека в абс.вел.'!BY12*100/'Ипотека в абс.вел.'!BM12-100</f>
        <v>12.683221913728659</v>
      </c>
      <c r="BM12" s="9">
        <f>'Ипотека в абс.вел.'!BZ12*100/'Ипотека в абс.вел.'!BN12-100</f>
        <v>15.34671988026939</v>
      </c>
      <c r="BN12" s="9">
        <f>'Ипотека в абс.вел.'!CA12*100/'Ипотека в абс.вел.'!BO12-100</f>
        <v>18.330044168781129</v>
      </c>
      <c r="BO12" s="9">
        <f>'Ипотека в абс.вел.'!CB12*100/'Ипотека в абс.вел.'!BP12-100</f>
        <v>20.923866284981301</v>
      </c>
      <c r="BP12" s="9">
        <f>'Ипотека в абс.вел.'!CC12*100/'Ипотека в абс.вел.'!BQ12-100</f>
        <v>20.107006448220943</v>
      </c>
      <c r="BQ12" s="9">
        <f>'Ипотека в абс.вел.'!CD12*100/'Ипотека в абс.вел.'!BR12-100</f>
        <v>24.940628566141314</v>
      </c>
      <c r="BR12" s="9">
        <f>'Ипотека в абс.вел.'!CE12*100/'Ипотека в абс.вел.'!BS12-100</f>
        <v>27.286316075553742</v>
      </c>
      <c r="BS12" s="9">
        <f>'Ипотека в абс.вел.'!CF12*100/'Ипотека в абс.вел.'!BT12-100</f>
        <v>28.489270641383825</v>
      </c>
      <c r="BT12" s="9">
        <f>'Ипотека в абс.вел.'!CG12*100/'Ипотека в абс.вел.'!BU12-100</f>
        <v>28.53967093235832</v>
      </c>
      <c r="BU12" s="9">
        <f>'Ипотека в абс.вел.'!CH12*100/'Ипотека в абс.вел.'!BV12-100</f>
        <v>26.486702431229318</v>
      </c>
      <c r="BV12" s="9">
        <f>'Ипотека в абс.вел.'!CI12*100/'Ипотека в абс.вел.'!BW12-100</f>
        <v>26.733419619109924</v>
      </c>
      <c r="BW12" s="9">
        <f>'Ипотека в абс.вел.'!CJ12*100/'Ипотека в абс.вел.'!BX12-100</f>
        <v>24.784612582827847</v>
      </c>
      <c r="BX12" s="9">
        <f>'Ипотека в абс.вел.'!CK12*100/'Ипотека в абс.вел.'!BY12-100</f>
        <v>24.234665785706426</v>
      </c>
      <c r="BY12" s="9">
        <f>'Ипотека в абс.вел.'!CL12*100/'Ипотека в абс.вел.'!BZ12-100</f>
        <v>23.392982645834465</v>
      </c>
      <c r="BZ12" s="9">
        <f>'Ипотека в абс.вел.'!CM12*100/'Ипотека в абс.вел.'!CA12-100</f>
        <v>22.331202266078975</v>
      </c>
      <c r="CA12" s="9">
        <f>'Ипотека в абс.вел.'!CN12*100/'Ипотека в абс.вел.'!CB12-100</f>
        <v>22.970647969677756</v>
      </c>
      <c r="CB12" s="9">
        <f>'Ипотека в абс.вел.'!CO12*100/'Ипотека в абс.вел.'!CC12-100</f>
        <v>21.961582037284998</v>
      </c>
      <c r="CC12" s="9">
        <f>'Ипотека в абс.вел.'!CP12*100/'Ипотека в абс.вел.'!CD12-100</f>
        <v>17.621792419062189</v>
      </c>
      <c r="CD12" s="9">
        <f>'Ипотека в абс.вел.'!CQ12*100/'Ипотека в абс.вел.'!CE12-100</f>
        <v>13.367258579172741</v>
      </c>
      <c r="CE12" s="9">
        <f>'Ипотека в абс.вел.'!CR12*100/'Ипотека в абс.вел.'!CF12-100</f>
        <v>8.8338364387078911</v>
      </c>
      <c r="CF12" s="9">
        <f>'Ипотека в абс.вел.'!CS12*100/'Ипотека в абс.вел.'!CG12-100</f>
        <v>4.7207272810021692</v>
      </c>
      <c r="CG12" s="9">
        <f>'Ипотека в абс.вел.'!CT12*100/'Ипотека в абс.вел.'!CH12-100</f>
        <v>4.1296304651897344</v>
      </c>
      <c r="CH12" s="9">
        <f>'Ипотека в абс.вел.'!CU12*100/'Ипотека в абс.вел.'!CI12-100</f>
        <v>-1.7406430615565966</v>
      </c>
      <c r="CI12" s="9">
        <f>'Ипотека в абс.вел.'!CV12*100/'Ипотека в абс.вел.'!CJ12-100</f>
        <v>-1.3303396014594426</v>
      </c>
      <c r="CJ12" s="9">
        <f>'Ипотека в абс.вел.'!CW12*100/'Ипотека в абс.вел.'!CK12-100</f>
        <v>-2.3046069980277935</v>
      </c>
      <c r="CK12" s="9">
        <f>'Ипотека в абс.вел.'!CX12*100/'Ипотека в абс.вел.'!CL12-100</f>
        <v>-2.7153434980722011</v>
      </c>
      <c r="CL12" s="9">
        <f>'Ипотека в абс.вел.'!CY12*100/'Ипотека в абс.вел.'!CM12-100</f>
        <v>-3.3315299718675675</v>
      </c>
      <c r="CM12" s="9">
        <f>'Ипотека в абс.вел.'!CZ12*100/'Ипотека в абс.вел.'!CN12-100</f>
        <v>-5.6953503050704768</v>
      </c>
      <c r="CN12" s="9">
        <f>'Ипотека в абс.вел.'!DA12*100/'Ипотека в абс.вел.'!CO12-100</f>
        <v>-6.4129631584503386</v>
      </c>
      <c r="CO12" s="9">
        <f>'Ипотека в абс.вел.'!DB12*100/'Ипотека в абс.вел.'!CP12-100</f>
        <v>-5.9037105439892485</v>
      </c>
      <c r="CP12" s="9">
        <f>'Ипотека в абс.вел.'!DC12*100/'Ипотека в абс.вел.'!CQ12-100</f>
        <v>-4.9815845645168082</v>
      </c>
      <c r="CQ12" s="9">
        <f>'Ипотека в абс.вел.'!DD12*100/'Ипотека в абс.вел.'!CR12-100</f>
        <v>-1.6386648388433684</v>
      </c>
      <c r="CR12" s="9">
        <f>'Ипотека в абс.вел.'!DE12*100/'Ипотека в абс.вел.'!CS12-100</f>
        <v>1.9676655294552319</v>
      </c>
      <c r="CS12" s="9">
        <f>'Ипотека в абс.вел.'!DF12*100/'Ипотека в абс.вел.'!CT12-100</f>
        <v>3.3288919220478164</v>
      </c>
    </row>
    <row r="13" spans="1:97" x14ac:dyDescent="0.25">
      <c r="A13" s="8" t="s">
        <v>11</v>
      </c>
      <c r="B13" s="9">
        <f>'Ипотека в абс.вел.'!O13*100/'Ипотека в абс.вел.'!C13-100</f>
        <v>20.924490095036674</v>
      </c>
      <c r="C13" s="9">
        <f>'Ипотека в абс.вел.'!P13*100/'Ипотека в абс.вел.'!D13-100</f>
        <v>21.719837243149883</v>
      </c>
      <c r="D13" s="9">
        <f>'Ипотека в абс.вел.'!Q13*100/'Ипотека в абс.вел.'!E13-100</f>
        <v>23.920325140505682</v>
      </c>
      <c r="E13" s="9">
        <f>'Ипотека в абс.вел.'!R13*100/'Ипотека в абс.вел.'!F13-100</f>
        <v>25.16775640385022</v>
      </c>
      <c r="F13" s="9">
        <f>'Ипотека в абс.вел.'!S13*100/'Ипотека в абс.вел.'!G13-100</f>
        <v>25.862009365190346</v>
      </c>
      <c r="G13" s="9">
        <f>'Ипотека в абс.вел.'!T13*100/'Ипотека в абс.вел.'!H13-100</f>
        <v>26.956432984901781</v>
      </c>
      <c r="H13" s="9">
        <f>'Ипотека в абс.вел.'!U13*100/'Ипотека в абс.вел.'!I13-100</f>
        <v>27.154790391692799</v>
      </c>
      <c r="I13" s="9">
        <f>'Ипотека в абс.вел.'!V13*100/'Ипотека в абс.вел.'!J13-100</f>
        <v>27.621463957136356</v>
      </c>
      <c r="J13" s="9">
        <f>'Ипотека в абс.вел.'!W13*100/'Ипотека в абс.вел.'!K13-100</f>
        <v>27.675518009186874</v>
      </c>
      <c r="K13" s="9">
        <f>'Ипотека в абс.вел.'!X13*100/'Ипотека в абс.вел.'!L13-100</f>
        <v>26.99277345910383</v>
      </c>
      <c r="L13" s="9">
        <f>'Ипотека в абс.вел.'!Y13*100/'Ипотека в абс.вел.'!M13-100</f>
        <v>31.669869883828142</v>
      </c>
      <c r="M13" s="9">
        <f>'Ипотека в абс.вел.'!Z13*100/'Ипотека в абс.вел.'!N13-100</f>
        <v>31.644404211883142</v>
      </c>
      <c r="N13" s="9">
        <f>'Ипотека в абс.вел.'!AA13*100/'Ипотека в абс.вел.'!O13-100</f>
        <v>26.37424741507273</v>
      </c>
      <c r="O13" s="9">
        <f>'Ипотека в абс.вел.'!AB13*100/'Ипотека в абс.вел.'!P13-100</f>
        <v>26.199214929041261</v>
      </c>
      <c r="P13" s="9">
        <f>'Ипотека в абс.вел.'!AC13*100/'Ипотека в абс.вел.'!Q13-100</f>
        <v>25.629927761970151</v>
      </c>
      <c r="Q13" s="9">
        <f>'Ипотека в абс.вел.'!AD13*100/'Ипотека в абс.вел.'!R13-100</f>
        <v>25.196640153855625</v>
      </c>
      <c r="R13" s="9">
        <f>'Ипотека в абс.вел.'!AE13*100/'Ипотека в абс.вел.'!S13-100</f>
        <v>24.470058887041603</v>
      </c>
      <c r="S13" s="9">
        <f>'Ипотека в абс.вел.'!AF13*100/'Ипотека в абс.вел.'!T13-100</f>
        <v>23.009560301915769</v>
      </c>
      <c r="T13" s="9">
        <f>'Ипотека в абс.вел.'!AG13*100/'Ипотека в абс.вел.'!U13-100</f>
        <v>21.10035720015135</v>
      </c>
      <c r="U13" s="9">
        <f>'Ипотека в абс.вел.'!AH13*100/'Ипотека в абс.вел.'!V13-100</f>
        <v>22.269488446149637</v>
      </c>
      <c r="V13" s="9">
        <f>'Ипотека в абс.вел.'!AI13*100/'Ипотека в абс.вел.'!W13-100</f>
        <v>21.267694077127828</v>
      </c>
      <c r="W13" s="9">
        <f>'Ипотека в абс.вел.'!AJ13*100/'Ипотека в абс.вел.'!X13-100</f>
        <v>20.874707654948295</v>
      </c>
      <c r="X13" s="9">
        <f>'Ипотека в абс.вел.'!AK13*100/'Ипотека в абс.вел.'!Y13-100</f>
        <v>18.186582228517977</v>
      </c>
      <c r="Y13" s="9">
        <f>'Ипотека в абс.вел.'!AL13*100/'Ипотека в абс.вел.'!Z13-100</f>
        <v>17.773594893780654</v>
      </c>
      <c r="Z13" s="9">
        <f>'Ипотека в абс.вел.'!AM13*100/'Ипотека в абс.вел.'!AA13-100</f>
        <v>21.693963823687767</v>
      </c>
      <c r="AA13" s="9">
        <f>'Ипотека в абс.вел.'!AN13*100/'Ипотека в абс.вел.'!AB13-100</f>
        <v>21.922327639831821</v>
      </c>
      <c r="AB13" s="9">
        <f>'Ипотека в абс.вел.'!AO13*100/'Ипотека в абс.вел.'!AC13-100</f>
        <v>22.531238536216335</v>
      </c>
      <c r="AC13" s="9">
        <f>'Ипотека в абс.вел.'!AP13*100/'Ипотека в абс.вел.'!AD13-100</f>
        <v>20.695295046358169</v>
      </c>
      <c r="AD13" s="9">
        <f>'Ипотека в абс.вел.'!AQ13*100/'Ипотека в абс.вел.'!AE13-100</f>
        <v>19.766185983027711</v>
      </c>
      <c r="AE13" s="9">
        <f>'Ипотека в абс.вел.'!AR13*100/'Ипотека в абс.вел.'!AF13-100</f>
        <v>19.43757368988787</v>
      </c>
      <c r="AF13" s="9">
        <f>'Ипотека в абс.вел.'!AS13*100/'Ипотека в абс.вел.'!AG13-100</f>
        <v>21.372308070923424</v>
      </c>
      <c r="AG13" s="9">
        <f>'Ипотека в абс.вел.'!AT13*100/'Ипотека в абс.вел.'!AH13-100</f>
        <v>21.075517955857137</v>
      </c>
      <c r="AH13" s="9">
        <f>'Ипотека в абс.вел.'!AU13*100/'Ипотека в абс.вел.'!AI13-100</f>
        <v>22.680720150582161</v>
      </c>
      <c r="AI13" s="9">
        <f>'Ипотека в абс.вел.'!AV13*100/'Ипотека в абс.вел.'!AJ13-100</f>
        <v>24.684424905654424</v>
      </c>
      <c r="AJ13" s="9">
        <f>'Ипотека в абс.вел.'!AW13*100/'Ипотека в абс.вел.'!AK13-100</f>
        <v>23.001602196594604</v>
      </c>
      <c r="AK13" s="9">
        <f>'Ипотека в абс.вел.'!AX13*100/'Ипотека в абс.вел.'!AL13-100</f>
        <v>22.604942438106022</v>
      </c>
      <c r="AL13" s="9">
        <f>'Ипотека в абс.вел.'!AY13*100/'Ипотека в абс.вел.'!AM13-100</f>
        <v>22.358840982638654</v>
      </c>
      <c r="AM13" s="9">
        <f>'Ипотека в абс.вел.'!AZ13*100/'Ипотека в абс.вел.'!AN13-100</f>
        <v>22.219623299086024</v>
      </c>
      <c r="AN13" s="9">
        <f>'Ипотека в абс.вел.'!BA13*100/'Ипотека в абс.вел.'!AO13-100</f>
        <v>22.434736769727948</v>
      </c>
      <c r="AO13" s="9">
        <f>'Ипотека в абс.вел.'!BB13*100/'Ипотека в абс.вел.'!AP13-100</f>
        <v>24.984040673483577</v>
      </c>
      <c r="AP13" s="9">
        <f>'Ипотека в абс.вел.'!BC13*100/'Ипотека в абс.вел.'!AQ13-100</f>
        <v>26.700435894858586</v>
      </c>
      <c r="AQ13" s="9">
        <f>'Ипотека в абс.вел.'!BD13*100/'Ипотека в абс.вел.'!AR13-100</f>
        <v>28.418544018169314</v>
      </c>
      <c r="AR13" s="9">
        <f>'Ипотека в абс.вел.'!BE13*100/'Ипотека в абс.вел.'!AS13-100</f>
        <v>27.961118494060912</v>
      </c>
      <c r="AS13" s="9">
        <f>'Ипотека в абс.вел.'!BF13*100/'Ипотека в абс.вел.'!AT13-100</f>
        <v>27.442043716974737</v>
      </c>
      <c r="AT13" s="9">
        <f>'Ипотека в абс.вел.'!BG13*100/'Ипотека в абс.вел.'!AU13-100</f>
        <v>26.430376584065769</v>
      </c>
      <c r="AU13" s="9">
        <f>'Ипотека в абс.вел.'!BH13*100/'Ипотека в абс.вел.'!AV13-100</f>
        <v>25.601959329753527</v>
      </c>
      <c r="AV13" s="9">
        <f>'Ипотека в абс.вел.'!BI13*100/'Ипотека в абс.вел.'!AW13-100</f>
        <v>25.229171828194325</v>
      </c>
      <c r="AW13" s="9">
        <f>'Ипотека в абс.вел.'!BJ13*100/'Ипотека в абс.вел.'!AX13-100</f>
        <v>26.967053557872603</v>
      </c>
      <c r="AX13" s="9">
        <f>'Ипотека в абс.вел.'!BK13*100/'Ипотека в абс.вел.'!AY13-100</f>
        <v>27.442862744762692</v>
      </c>
      <c r="AY13" s="9">
        <f>'Ипотека в абс.вел.'!BL13*100/'Ипотека в абс.вел.'!AZ13-100</f>
        <v>27.815189776516803</v>
      </c>
      <c r="AZ13" s="9">
        <f>'Ипотека в абс.вел.'!BM13*100/'Ипотека в абс.вел.'!BA13-100</f>
        <v>27.019861661003944</v>
      </c>
      <c r="BA13" s="9">
        <f>'Ипотека в абс.вел.'!BN13*100/'Ипотека в абс.вел.'!BB13-100</f>
        <v>23.733180712287293</v>
      </c>
      <c r="BB13" s="9">
        <f>'Ипотека в абс.вел.'!BO13*100/'Ипотека в абс.вел.'!BC13-100</f>
        <v>21.594922706474549</v>
      </c>
      <c r="BC13" s="9">
        <f>'Ипотека в абс.вел.'!BP13*100/'Ипотека в абс.вел.'!BD13-100</f>
        <v>19.913032859099275</v>
      </c>
      <c r="BD13" s="9">
        <f>'Ипотека в абс.вел.'!BQ13*100/'Ипотека в абс.вел.'!BE13-100</f>
        <v>19.649764828945578</v>
      </c>
      <c r="BE13" s="9">
        <f>'Ипотека в абс.вел.'!BR13*100/'Ипотека в абс.вел.'!BF13-100</f>
        <v>18.95068686749724</v>
      </c>
      <c r="BF13" s="9">
        <f>'Ипотека в абс.вел.'!BS13*100/'Ипотека в абс.вел.'!BG13-100</f>
        <v>19.090325197059499</v>
      </c>
      <c r="BG13" s="9">
        <f>'Ипотека в абс.вел.'!BT13*100/'Ипотека в абс.вел.'!BH13-100</f>
        <v>17.995285130856232</v>
      </c>
      <c r="BH13" s="9">
        <f>'Ипотека в абс.вел.'!BU13*100/'Ипотека в абс.вел.'!BI13-100</f>
        <v>18.784403417635133</v>
      </c>
      <c r="BI13" s="9">
        <f>'Ипотека в абс.вел.'!BV13*100/'Ипотека в абс.вел.'!BJ13-100</f>
        <v>18.052366221337309</v>
      </c>
      <c r="BJ13" s="9">
        <f>'Ипотека в абс.вел.'!BW13*100/'Ипотека в абс.вел.'!BK13-100</f>
        <v>16.900232543426952</v>
      </c>
      <c r="BK13" s="9">
        <f>'Ипотека в абс.вел.'!BX13*100/'Ипотека в абс.вел.'!BL13-100</f>
        <v>15.918680942296376</v>
      </c>
      <c r="BL13" s="9">
        <f>'Ипотека в абс.вел.'!BY13*100/'Ипотека в абс.вел.'!BM13-100</f>
        <v>16.192083297256772</v>
      </c>
      <c r="BM13" s="9">
        <f>'Ипотека в абс.вел.'!BZ13*100/'Ипотека в абс.вел.'!BN13-100</f>
        <v>18.455227469994085</v>
      </c>
      <c r="BN13" s="9">
        <f>'Ипотека в абс.вел.'!CA13*100/'Ипотека в абс.вел.'!BO13-100</f>
        <v>20.428364539914284</v>
      </c>
      <c r="BO13" s="9">
        <f>'Ипотека в абс.вел.'!CB13*100/'Ипотека в абс.вел.'!BP13-100</f>
        <v>21.469398666613316</v>
      </c>
      <c r="BP13" s="9">
        <f>'Ипотека в абс.вел.'!CC13*100/'Ипотека в абс.вел.'!BQ13-100</f>
        <v>20.593899045215792</v>
      </c>
      <c r="BQ13" s="9">
        <f>'Ипотека в абс.вел.'!CD13*100/'Ипотека в абс.вел.'!BR13-100</f>
        <v>22.683128212290995</v>
      </c>
      <c r="BR13" s="9">
        <f>'Ипотека в абс.вел.'!CE13*100/'Ипотека в абс.вел.'!BS13-100</f>
        <v>23.997949875670159</v>
      </c>
      <c r="BS13" s="9">
        <f>'Ипотека в абс.вел.'!CF13*100/'Ипотека в абс.вел.'!BT13-100</f>
        <v>25.023364326595768</v>
      </c>
      <c r="BT13" s="9">
        <f>'Ипотека в абс.вел.'!CG13*100/'Ипотека в абс.вел.'!BU13-100</f>
        <v>24.984669479014642</v>
      </c>
      <c r="BU13" s="9">
        <f>'Ипотека в абс.вел.'!CH13*100/'Ипотека в абс.вел.'!BV13-100</f>
        <v>23.818464961800686</v>
      </c>
      <c r="BV13" s="9">
        <f>'Ипотека в абс.вел.'!CI13*100/'Ипотека в абс.вел.'!BW13-100</f>
        <v>23.834556318400857</v>
      </c>
      <c r="BW13" s="9">
        <f>'Ипотека в абс.вел.'!CJ13*100/'Ипотека в абс.вел.'!BX13-100</f>
        <v>22.443639827720531</v>
      </c>
      <c r="BX13" s="9">
        <f>'Ипотека в абс.вел.'!CK13*100/'Ипотека в абс.вел.'!BY13-100</f>
        <v>21.583994216152277</v>
      </c>
      <c r="BY13" s="9">
        <f>'Ипотека в абс.вел.'!CL13*100/'Ипотека в абс.вел.'!BZ13-100</f>
        <v>19.9391246583249</v>
      </c>
      <c r="BZ13" s="9">
        <f>'Ипотека в абс.вел.'!CM13*100/'Ипотека в абс.вел.'!CA13-100</f>
        <v>18.388374257939475</v>
      </c>
      <c r="CA13" s="9">
        <f>'Ипотека в абс.вел.'!CN13*100/'Ипотека в абс.вел.'!CB13-100</f>
        <v>18.657171709459107</v>
      </c>
      <c r="CB13" s="9">
        <f>'Ипотека в абс.вел.'!CO13*100/'Ипотека в абс.вел.'!CC13-100</f>
        <v>17.05042692107061</v>
      </c>
      <c r="CC13" s="9">
        <f>'Ипотека в абс.вел.'!CP13*100/'Ипотека в абс.вел.'!CD13-100</f>
        <v>13.921662725159493</v>
      </c>
      <c r="CD13" s="9">
        <f>'Ипотека в абс.вел.'!CQ13*100/'Ипотека в абс.вел.'!CE13-100</f>
        <v>9.1965343705128788</v>
      </c>
      <c r="CE13" s="9">
        <f>'Ипотека в абс.вел.'!CR13*100/'Ипотека в абс.вел.'!CF13-100</f>
        <v>4.4343001969739078</v>
      </c>
      <c r="CF13" s="9">
        <f>'Ипотека в абс.вел.'!CS13*100/'Ипотека в абс.вел.'!CG13-100</f>
        <v>5.3232415144727838</v>
      </c>
      <c r="CG13" s="9">
        <f>'Ипотека в абс.вел.'!CT13*100/'Ипотека в абс.вел.'!CH13-100</f>
        <v>4.3269966225788323</v>
      </c>
      <c r="CH13" s="9">
        <f>'Ипотека в абс.вел.'!CU13*100/'Ипотека в абс.вел.'!CI13-100</f>
        <v>8.4504841305944183</v>
      </c>
      <c r="CI13" s="9">
        <f>'Ипотека в абс.вел.'!CV13*100/'Ипотека в абс.вел.'!CJ13-100</f>
        <v>8.4582818781149172</v>
      </c>
      <c r="CJ13" s="9">
        <f>'Ипотека в абс.вел.'!CW13*100/'Ипотека в абс.вел.'!CK13-100</f>
        <v>7.7710707472188432</v>
      </c>
      <c r="CK13" s="9">
        <f>'Ипотека в абс.вел.'!CX13*100/'Ипотека в абс.вел.'!CL13-100</f>
        <v>7.872049683801464</v>
      </c>
      <c r="CL13" s="9">
        <f>'Ипотека в абс.вел.'!CY13*100/'Ипотека в абс.вел.'!CM13-100</f>
        <v>7.9216797387348095</v>
      </c>
      <c r="CM13" s="9">
        <f>'Ипотека в абс.вел.'!CZ13*100/'Ипотека в абс.вел.'!CN13-100</f>
        <v>5.9437815358254511</v>
      </c>
      <c r="CN13" s="9">
        <f>'Ипотека в абс.вел.'!DA13*100/'Ипотека в абс.вел.'!CO13-100</f>
        <v>6.0096725299009677</v>
      </c>
      <c r="CO13" s="9">
        <f>'Ипотека в абс.вел.'!DB13*100/'Ипотека в абс.вел.'!CP13-100</f>
        <v>6.8052584506748275</v>
      </c>
      <c r="CP13" s="9">
        <f>'Ипотека в абс.вел.'!DC13*100/'Ипотека в абс.вел.'!CQ13-100</f>
        <v>8.8489779452176407</v>
      </c>
      <c r="CQ13" s="9">
        <f>'Ипотека в абс.вел.'!DD13*100/'Ипотека в абс.вел.'!CR13-100</f>
        <v>12.863056989979754</v>
      </c>
      <c r="CR13" s="9">
        <f>'Ипотека в абс.вел.'!DE13*100/'Ипотека в абс.вел.'!CS13-100</f>
        <v>11.601758047386511</v>
      </c>
      <c r="CS13" s="9">
        <f>'Ипотека в абс.вел.'!DF13*100/'Ипотека в абс.вел.'!CT13-100</f>
        <v>12.964602813643751</v>
      </c>
    </row>
    <row r="14" spans="1:97" x14ac:dyDescent="0.25">
      <c r="A14" s="8" t="s">
        <v>12</v>
      </c>
      <c r="B14" s="9">
        <f>'Ипотека в абс.вел.'!O14*100/'Ипотека в абс.вел.'!C14-100</f>
        <v>24.224226515741421</v>
      </c>
      <c r="C14" s="9">
        <f>'Ипотека в абс.вел.'!P14*100/'Ипотека в абс.вел.'!D14-100</f>
        <v>24.99060414424973</v>
      </c>
      <c r="D14" s="9">
        <f>'Ипотека в абс.вел.'!Q14*100/'Ипотека в абс.вел.'!E14-100</f>
        <v>28.920144688193858</v>
      </c>
      <c r="E14" s="9">
        <f>'Ипотека в абс.вел.'!R14*100/'Ипотека в абс.вел.'!F14-100</f>
        <v>29.39571595194559</v>
      </c>
      <c r="F14" s="9">
        <f>'Ипотека в абс.вел.'!S14*100/'Ипотека в абс.вел.'!G14-100</f>
        <v>30.171379589326108</v>
      </c>
      <c r="G14" s="9">
        <f>'Ипотека в абс.вел.'!T14*100/'Ипотека в абс.вел.'!H14-100</f>
        <v>30.379245299921195</v>
      </c>
      <c r="H14" s="9">
        <f>'Ипотека в абс.вел.'!U14*100/'Ипотека в абс.вел.'!I14-100</f>
        <v>30.740881205930833</v>
      </c>
      <c r="I14" s="9">
        <f>'Ипотека в абс.вел.'!V14*100/'Ипотека в абс.вел.'!J14-100</f>
        <v>30.493128490840832</v>
      </c>
      <c r="J14" s="9">
        <f>'Ипотека в абс.вел.'!W14*100/'Ипотека в абс.вел.'!K14-100</f>
        <v>30.345571100354078</v>
      </c>
      <c r="K14" s="9">
        <f>'Ипотека в абс.вел.'!X14*100/'Ипотека в абс.вел.'!L14-100</f>
        <v>26.786286608077489</v>
      </c>
      <c r="L14" s="9">
        <f>'Ипотека в абс.вел.'!Y14*100/'Ипотека в абс.вел.'!M14-100</f>
        <v>29.92962431565914</v>
      </c>
      <c r="M14" s="9">
        <f>'Ипотека в абс.вел.'!Z14*100/'Ипотека в абс.вел.'!N14-100</f>
        <v>30.209217779613283</v>
      </c>
      <c r="N14" s="9">
        <f>'Ипотека в абс.вел.'!AA14*100/'Ипотека в абс.вел.'!O14-100</f>
        <v>24.222437896708385</v>
      </c>
      <c r="O14" s="9">
        <f>'Ипотека в абс.вел.'!AB14*100/'Ипотека в абс.вел.'!P14-100</f>
        <v>24.139181596153819</v>
      </c>
      <c r="P14" s="9">
        <f>'Ипотека в абс.вел.'!AC14*100/'Ипотека в абс.вел.'!Q14-100</f>
        <v>23.061086499774675</v>
      </c>
      <c r="Q14" s="9">
        <f>'Ипотека в абс.вел.'!AD14*100/'Ипотека в абс.вел.'!R14-100</f>
        <v>22.763971243532552</v>
      </c>
      <c r="R14" s="9">
        <f>'Ипотека в абс.вел.'!AE14*100/'Ипотека в абс.вел.'!S14-100</f>
        <v>21.227721257392091</v>
      </c>
      <c r="S14" s="9">
        <f>'Ипотека в абс.вел.'!AF14*100/'Ипотека в абс.вел.'!T14-100</f>
        <v>20.058742110874903</v>
      </c>
      <c r="T14" s="9">
        <f>'Ипотека в абс.вел.'!AG14*100/'Ипотека в абс.вел.'!U14-100</f>
        <v>17.185467664036793</v>
      </c>
      <c r="U14" s="9">
        <f>'Ипотека в абс.вел.'!AH14*100/'Ипотека в абс.вел.'!V14-100</f>
        <v>16.48465296287398</v>
      </c>
      <c r="V14" s="9">
        <f>'Ипотека в абс.вел.'!AI14*100/'Ипотека в абс.вел.'!W14-100</f>
        <v>14.359577534948869</v>
      </c>
      <c r="W14" s="9">
        <f>'Ипотека в абс.вел.'!AJ14*100/'Ипотека в абс.вел.'!X14-100</f>
        <v>14.572265579627299</v>
      </c>
      <c r="X14" s="9">
        <f>'Ипотека в абс.вел.'!AK14*100/'Ипотека в абс.вел.'!Y14-100</f>
        <v>12.165857342627746</v>
      </c>
      <c r="Y14" s="9">
        <f>'Ипотека в абс.вел.'!AL14*100/'Ипотека в абс.вел.'!Z14-100</f>
        <v>10.573268420831482</v>
      </c>
      <c r="Z14" s="9">
        <f>'Ипотека в абс.вел.'!AM14*100/'Ипотека в абс.вел.'!AA14-100</f>
        <v>13.410528652288107</v>
      </c>
      <c r="AA14" s="9">
        <f>'Ипотека в абс.вел.'!AN14*100/'Ипотека в абс.вел.'!AB14-100</f>
        <v>12.299387747708579</v>
      </c>
      <c r="AB14" s="9">
        <f>'Ипотека в абс.вел.'!AO14*100/'Ипотека в абс.вел.'!AC14-100</f>
        <v>12.300919795282923</v>
      </c>
      <c r="AC14" s="9">
        <f>'Ипотека в абс.вел.'!AP14*100/'Ипотека в абс.вел.'!AD14-100</f>
        <v>11.269338959212376</v>
      </c>
      <c r="AD14" s="9">
        <f>'Ипотека в абс.вел.'!AQ14*100/'Ипотека в абс.вел.'!AE14-100</f>
        <v>11.592636496757549</v>
      </c>
      <c r="AE14" s="9">
        <f>'Ипотека в абс.вел.'!AR14*100/'Ипотека в абс.вел.'!AF14-100</f>
        <v>11.566572433289664</v>
      </c>
      <c r="AF14" s="9">
        <f>'Ипотека в абс.вел.'!AS14*100/'Ипотека в абс.вел.'!AG14-100</f>
        <v>14.038104408831416</v>
      </c>
      <c r="AG14" s="9">
        <f>'Ипотека в абс.вел.'!AT14*100/'Ипотека в абс.вел.'!AH14-100</f>
        <v>15.022772075317789</v>
      </c>
      <c r="AH14" s="9">
        <f>'Ипотека в абс.вел.'!AU14*100/'Ипотека в абс.вел.'!AI14-100</f>
        <v>17.186503273459792</v>
      </c>
      <c r="AI14" s="9">
        <f>'Ипотека в абс.вел.'!AV14*100/'Ипотека в абс.вел.'!AJ14-100</f>
        <v>19.902621223237517</v>
      </c>
      <c r="AJ14" s="9">
        <f>'Ипотека в абс.вел.'!AW14*100/'Ипотека в абс.вел.'!AK14-100</f>
        <v>19.120023747485078</v>
      </c>
      <c r="AK14" s="9">
        <f>'Ипотека в абс.вел.'!AX14*100/'Ипотека в абс.вел.'!AL14-100</f>
        <v>20.948823799226787</v>
      </c>
      <c r="AL14" s="9">
        <f>'Ипотека в абс.вел.'!AY14*100/'Ипотека в абс.вел.'!AM14-100</f>
        <v>21.636873695198332</v>
      </c>
      <c r="AM14" s="9">
        <f>'Ипотека в абс.вел.'!AZ14*100/'Ипотека в абс.вел.'!AN14-100</f>
        <v>22.253048583779602</v>
      </c>
      <c r="AN14" s="9">
        <f>'Ипотека в абс.вел.'!BA14*100/'Ипотека в абс.вел.'!AO14-100</f>
        <v>22.847217795907966</v>
      </c>
      <c r="AO14" s="9">
        <f>'Ипотека в абс.вел.'!BB14*100/'Ипотека в абс.вел.'!AP14-100</f>
        <v>25.32153578764418</v>
      </c>
      <c r="AP14" s="9">
        <f>'Ипотека в абс.вел.'!BC14*100/'Ипотека в абс.вел.'!AQ14-100</f>
        <v>25.385072015496604</v>
      </c>
      <c r="AQ14" s="9">
        <f>'Ипотека в абс.вел.'!BD14*100/'Ипотека в абс.вел.'!AR14-100</f>
        <v>27.248848923086427</v>
      </c>
      <c r="AR14" s="9">
        <f>'Ипотека в абс.вел.'!BE14*100/'Ипотека в абс.вел.'!AS14-100</f>
        <v>25.974065138721357</v>
      </c>
      <c r="AS14" s="9">
        <f>'Ипотека в абс.вел.'!BF14*100/'Ипотека в абс.вел.'!AT14-100</f>
        <v>25.394480231664801</v>
      </c>
      <c r="AT14" s="9">
        <f>'Ипотека в абс.вел.'!BG14*100/'Ипотека в абс.вел.'!AU14-100</f>
        <v>24.100389640155853</v>
      </c>
      <c r="AU14" s="9">
        <f>'Ипотека в абс.вел.'!BH14*100/'Ипотека в абс.вел.'!AV14-100</f>
        <v>22.667853368192695</v>
      </c>
      <c r="AV14" s="9">
        <f>'Ипотека в абс.вел.'!BI14*100/'Ипотека в абс.вел.'!AW14-100</f>
        <v>22.649241333481001</v>
      </c>
      <c r="AW14" s="9">
        <f>'Ипотека в абс.вел.'!BJ14*100/'Ипотека в абс.вел.'!AX14-100</f>
        <v>23.049626178350849</v>
      </c>
      <c r="AX14" s="9">
        <f>'Ипотека в абс.вел.'!BK14*100/'Ипотека в абс.вел.'!AY14-100</f>
        <v>22.486524176030471</v>
      </c>
      <c r="AY14" s="9">
        <f>'Ипотека в абс.вел.'!BL14*100/'Ипотека в абс.вел.'!AZ14-100</f>
        <v>23.100063331222287</v>
      </c>
      <c r="AZ14" s="9">
        <f>'Ипотека в абс.вел.'!BM14*100/'Ипотека в абс.вел.'!BA14-100</f>
        <v>23.239162580745585</v>
      </c>
      <c r="BA14" s="9">
        <f>'Ипотека в абс.вел.'!BN14*100/'Ипотека в абс.вел.'!BB14-100</f>
        <v>18.815875737556098</v>
      </c>
      <c r="BB14" s="9">
        <f>'Ипотека в абс.вел.'!BO14*100/'Ипотека в абс.вел.'!BC14-100</f>
        <v>16.871822984152303</v>
      </c>
      <c r="BC14" s="9">
        <f>'Ипотека в абс.вел.'!BP14*100/'Ипотека в абс.вел.'!BD14-100</f>
        <v>14.043565895237862</v>
      </c>
      <c r="BD14" s="9">
        <f>'Ипотека в абс.вел.'!BQ14*100/'Ипотека в абс.вел.'!BE14-100</f>
        <v>13.034735355373087</v>
      </c>
      <c r="BE14" s="9">
        <f>'Ипотека в абс.вел.'!BR14*100/'Ипотека в абс.вел.'!BF14-100</f>
        <v>11.063719483457447</v>
      </c>
      <c r="BF14" s="9">
        <f>'Ипотека в абс.вел.'!BS14*100/'Ипотека в абс.вел.'!BG14-100</f>
        <v>10.536522301228189</v>
      </c>
      <c r="BG14" s="9">
        <f>'Ипотека в абс.вел.'!BT14*100/'Ипотека в абс.вел.'!BH14-100</f>
        <v>10.162343551605304</v>
      </c>
      <c r="BH14" s="9">
        <f>'Ипотека в абс.вел.'!BU14*100/'Ипотека в абс.вел.'!BI14-100</f>
        <v>11.289958461260611</v>
      </c>
      <c r="BI14" s="9">
        <f>'Ипотека в абс.вел.'!BV14*100/'Ипотека в абс.вел.'!BJ14-100</f>
        <v>10.657127132636219</v>
      </c>
      <c r="BJ14" s="9">
        <f>'Ипотека в абс.вел.'!BW14*100/'Ипотека в абс.вел.'!BK14-100</f>
        <v>10.432631256294613</v>
      </c>
      <c r="BK14" s="9">
        <f>'Ипотека в абс.вел.'!BX14*100/'Ипотека в абс.вел.'!BL14-100</f>
        <v>9.7706323687031045</v>
      </c>
      <c r="BL14" s="9">
        <f>'Ипотека в абс.вел.'!BY14*100/'Ипотека в абс.вел.'!BM14-100</f>
        <v>9.8052836543521664</v>
      </c>
      <c r="BM14" s="9">
        <f>'Ипотека в абс.вел.'!BZ14*100/'Ипотека в абс.вел.'!BN14-100</f>
        <v>12.956281833616302</v>
      </c>
      <c r="BN14" s="9">
        <f>'Ипотека в абс.вел.'!CA14*100/'Ипотека в абс.вел.'!BO14-100</f>
        <v>15.574696714495872</v>
      </c>
      <c r="BO14" s="9">
        <f>'Ипотека в абс.вел.'!CB14*100/'Ипотека в абс.вел.'!BP14-100</f>
        <v>18.176397938758996</v>
      </c>
      <c r="BP14" s="9">
        <f>'Ипотека в абс.вел.'!CC14*100/'Ипотека в абс.вел.'!BQ14-100</f>
        <v>17.609809818289634</v>
      </c>
      <c r="BQ14" s="9">
        <f>'Ипотека в абс.вел.'!CD14*100/'Ипотека в абс.вел.'!BR14-100</f>
        <v>22.07676476204621</v>
      </c>
      <c r="BR14" s="9">
        <f>'Ипотека в абс.вел.'!CE14*100/'Ипотека в абс.вел.'!BS14-100</f>
        <v>25.250626566416045</v>
      </c>
      <c r="BS14" s="9">
        <f>'Ипотека в абс.вел.'!CF14*100/'Ипотека в абс.вел.'!BT14-100</f>
        <v>26.911044333758696</v>
      </c>
      <c r="BT14" s="9">
        <f>'Ипотека в абс.вел.'!CG14*100/'Ипотека в абс.вел.'!BU14-100</f>
        <v>26.5655110858673</v>
      </c>
      <c r="BU14" s="9">
        <f>'Ипотека в абс.вел.'!CH14*100/'Ипотека в абс.вел.'!BV14-100</f>
        <v>25.466518123582546</v>
      </c>
      <c r="BV14" s="9">
        <f>'Ипотека в абс.вел.'!CI14*100/'Ипотека в абс.вел.'!BW14-100</f>
        <v>25.833184638870719</v>
      </c>
      <c r="BW14" s="9">
        <f>'Ипотека в абс.вел.'!CJ14*100/'Ипотека в абс.вел.'!BX14-100</f>
        <v>23.838072176222468</v>
      </c>
      <c r="BX14" s="9">
        <f>'Ипотека в абс.вел.'!CK14*100/'Ипотека в абс.вел.'!BY14-100</f>
        <v>22.590725226693252</v>
      </c>
      <c r="BY14" s="9">
        <f>'Ипотека в абс.вел.'!CL14*100/'Ипотека в абс.вел.'!BZ14-100</f>
        <v>21.506810709253173</v>
      </c>
      <c r="BZ14" s="9">
        <f>'Ипотека в абс.вел.'!CM14*100/'Ипотека в абс.вел.'!CA14-100</f>
        <v>20.353084415584419</v>
      </c>
      <c r="CA14" s="9">
        <f>'Ипотека в абс.вел.'!CN14*100/'Ипотека в абс.вел.'!CB14-100</f>
        <v>20.818768243900678</v>
      </c>
      <c r="CB14" s="9">
        <f>'Ипотека в абс.вел.'!CO14*100/'Ипотека в абс.вел.'!CC14-100</f>
        <v>19.32544613112924</v>
      </c>
      <c r="CC14" s="9">
        <f>'Ипотека в абс.вел.'!CP14*100/'Ипотека в абс.вел.'!CD14-100</f>
        <v>15.501598998887658</v>
      </c>
      <c r="CD14" s="9">
        <f>'Ипотека в абс.вел.'!CQ14*100/'Ипотека в абс.вел.'!CE14-100</f>
        <v>10.415207603801903</v>
      </c>
      <c r="CE14" s="9">
        <f>'Ипотека в абс.вел.'!CR14*100/'Ипотека в абс.вел.'!CF14-100</f>
        <v>8.2110247968732324</v>
      </c>
      <c r="CF14" s="9">
        <f>'Ипотека в абс.вел.'!CS14*100/'Ипотека в абс.вел.'!CG14-100</f>
        <v>4.4652444985815691</v>
      </c>
      <c r="CG14" s="9">
        <f>'Ипотека в абс.вел.'!CT14*100/'Ипотека в абс.вел.'!CH14-100</f>
        <v>3.6009323417952288</v>
      </c>
      <c r="CH14" s="9">
        <f>'Ипотека в абс.вел.'!CU14*100/'Ипотека в абс.вел.'!CI14-100</f>
        <v>1.0745403267737004</v>
      </c>
      <c r="CI14" s="9">
        <f>'Ипотека в абс.вел.'!CV14*100/'Ипотека в абс.вел.'!CJ14-100</f>
        <v>1.3656075061105355</v>
      </c>
      <c r="CJ14" s="9">
        <f>'Ипотека в абс.вел.'!CW14*100/'Ипотека в абс.вел.'!CK14-100</f>
        <v>0.96798911598668269</v>
      </c>
      <c r="CK14" s="9">
        <f>'Ипотека в абс.вел.'!CX14*100/'Ипотека в абс.вел.'!CL14-100</f>
        <v>0.38038099950519211</v>
      </c>
      <c r="CL14" s="9">
        <f>'Ипотека в абс.вел.'!CY14*100/'Ипотека в абс.вел.'!CM14-100</f>
        <v>3.9852240155724417E-2</v>
      </c>
      <c r="CM14" s="9">
        <f>'Ипотека в абс.вел.'!CZ14*100/'Ипотека в абс.вел.'!CN14-100</f>
        <v>-2.4741991290341758</v>
      </c>
      <c r="CN14" s="9">
        <f>'Ипотека в абс.вел.'!DA14*100/'Ипотека в абс.вел.'!CO14-100</f>
        <v>-2.6077114615558799</v>
      </c>
      <c r="CO14" s="9">
        <f>'Ипотека в абс.вел.'!DB14*100/'Ипотека в абс.вел.'!CP14-100</f>
        <v>-2.2090136182379041</v>
      </c>
      <c r="CP14" s="9">
        <f>'Ипотека в абс.вел.'!DC14*100/'Ипотека в абс.вел.'!CQ14-100</f>
        <v>-0.85477830131689814</v>
      </c>
      <c r="CQ14" s="9">
        <f>'Ипотека в абс.вел.'!DD14*100/'Ипотека в абс.вел.'!CR14-100</f>
        <v>-0.57100893231820748</v>
      </c>
      <c r="CR14" s="9">
        <f>'Ипотека в абс.вел.'!DE14*100/'Ипотека в абс.вел.'!CS14-100</f>
        <v>3.2295678055815529</v>
      </c>
      <c r="CS14" s="9">
        <f>'Ипотека в абс.вел.'!DF14*100/'Ипотека в абс.вел.'!CT14-100</f>
        <v>4.1859254951177007</v>
      </c>
    </row>
    <row r="15" spans="1:97" x14ac:dyDescent="0.25">
      <c r="A15" s="8" t="s">
        <v>13</v>
      </c>
      <c r="B15" s="9">
        <f>'Ипотека в абс.вел.'!O15*100/'Ипотека в абс.вел.'!C15-100</f>
        <v>22.414299255036724</v>
      </c>
      <c r="C15" s="9">
        <f>'Ипотека в абс.вел.'!P15*100/'Ипотека в абс.вел.'!D15-100</f>
        <v>23.364840583683886</v>
      </c>
      <c r="D15" s="9">
        <f>'Ипотека в абс.вел.'!Q15*100/'Ипотека в абс.вел.'!E15-100</f>
        <v>27.302866227896686</v>
      </c>
      <c r="E15" s="9">
        <f>'Ипотека в абс.вел.'!R15*100/'Ипотека в абс.вел.'!F15-100</f>
        <v>28.075273171534207</v>
      </c>
      <c r="F15" s="9">
        <f>'Ипотека в абс.вел.'!S15*100/'Ипотека в абс.вел.'!G15-100</f>
        <v>28.385675820091251</v>
      </c>
      <c r="G15" s="9">
        <f>'Ипотека в абс.вел.'!T15*100/'Ипотека в абс.вел.'!H15-100</f>
        <v>28.513725612026604</v>
      </c>
      <c r="H15" s="9">
        <f>'Ипотека в абс.вел.'!U15*100/'Ипотека в абс.вел.'!I15-100</f>
        <v>28.56953529905249</v>
      </c>
      <c r="I15" s="9">
        <f>'Ипотека в абс.вел.'!V15*100/'Ипотека в абс.вел.'!J15-100</f>
        <v>27.952221748027085</v>
      </c>
      <c r="J15" s="9">
        <f>'Ипотека в абс.вел.'!W15*100/'Ипотека в абс.вел.'!K15-100</f>
        <v>27.248272782458741</v>
      </c>
      <c r="K15" s="9">
        <f>'Ипотека в абс.вел.'!X15*100/'Ипотека в абс.вел.'!L15-100</f>
        <v>24.340977696409524</v>
      </c>
      <c r="L15" s="9">
        <f>'Ипотека в абс.вел.'!Y15*100/'Ипотека в абс.вел.'!M15-100</f>
        <v>27.180716116784438</v>
      </c>
      <c r="M15" s="9">
        <f>'Ипотека в абс.вел.'!Z15*100/'Ипотека в абс.вел.'!N15-100</f>
        <v>26.846433947364631</v>
      </c>
      <c r="N15" s="9">
        <f>'Ипотека в абс.вел.'!AA15*100/'Ипотека в абс.вел.'!O15-100</f>
        <v>21.423687446381919</v>
      </c>
      <c r="O15" s="9">
        <f>'Ипотека в абс.вел.'!AB15*100/'Ипотека в абс.вел.'!P15-100</f>
        <v>20.799638063919673</v>
      </c>
      <c r="P15" s="9">
        <f>'Ипотека в абс.вел.'!AC15*100/'Ипотека в абс.вел.'!Q15-100</f>
        <v>20.683701231768538</v>
      </c>
      <c r="Q15" s="9">
        <f>'Ипотека в абс.вел.'!AD15*100/'Ипотека в абс.вел.'!R15-100</f>
        <v>20.073344864697987</v>
      </c>
      <c r="R15" s="9">
        <f>'Ипотека в абс.вел.'!AE15*100/'Ипотека в абс.вел.'!S15-100</f>
        <v>19.041737326024901</v>
      </c>
      <c r="S15" s="9">
        <f>'Ипотека в абс.вел.'!AF15*100/'Ипотека в абс.вел.'!T15-100</f>
        <v>17.414810422906911</v>
      </c>
      <c r="T15" s="9">
        <f>'Ипотека в абс.вел.'!AG15*100/'Ипотека в абс.вел.'!U15-100</f>
        <v>14.559665732722507</v>
      </c>
      <c r="U15" s="9">
        <f>'Ипотека в абс.вел.'!AH15*100/'Ипотека в абс.вел.'!V15-100</f>
        <v>14.591829967672936</v>
      </c>
      <c r="V15" s="9">
        <f>'Ипотека в абс.вел.'!AI15*100/'Ипотека в абс.вел.'!W15-100</f>
        <v>13.806300132244331</v>
      </c>
      <c r="W15" s="9">
        <f>'Ипотека в абс.вел.'!AJ15*100/'Ипотека в абс.вел.'!X15-100</f>
        <v>13.351020278958671</v>
      </c>
      <c r="X15" s="9">
        <f>'Ипотека в абс.вел.'!AK15*100/'Ипотека в абс.вел.'!Y15-100</f>
        <v>11.855236885031474</v>
      </c>
      <c r="Y15" s="9">
        <f>'Ипотека в абс.вел.'!AL15*100/'Ипотека в абс.вел.'!Z15-100</f>
        <v>10.829880888024476</v>
      </c>
      <c r="Z15" s="9">
        <f>'Ипотека в абс.вел.'!AM15*100/'Ипотека в абс.вел.'!AA15-100</f>
        <v>13.384634530822197</v>
      </c>
      <c r="AA15" s="9">
        <f>'Ипотека в абс.вел.'!AN15*100/'Ипотека в абс.вел.'!AB15-100</f>
        <v>12.953452351838266</v>
      </c>
      <c r="AB15" s="9">
        <f>'Ипотека в абс.вел.'!AO15*100/'Ипотека в абс.вел.'!AC15-100</f>
        <v>12.578616352201252</v>
      </c>
      <c r="AC15" s="9">
        <f>'Ипотека в абс.вел.'!AP15*100/'Ипотека в абс.вел.'!AD15-100</f>
        <v>11.988708149084019</v>
      </c>
      <c r="AD15" s="9">
        <f>'Ипотека в абс.вел.'!AQ15*100/'Ипотека в абс.вел.'!AE15-100</f>
        <v>11.426121860446997</v>
      </c>
      <c r="AE15" s="9">
        <f>'Ипотека в абс.вел.'!AR15*100/'Ипотека в абс.вел.'!AF15-100</f>
        <v>11.574002474481901</v>
      </c>
      <c r="AF15" s="9">
        <f>'Ипотека в абс.вел.'!AS15*100/'Ипотека в абс.вел.'!AG15-100</f>
        <v>14.590774965056681</v>
      </c>
      <c r="AG15" s="9">
        <f>'Ипотека в абс.вел.'!AT15*100/'Ипотека в абс.вел.'!AH15-100</f>
        <v>16.420490559514434</v>
      </c>
      <c r="AH15" s="9">
        <f>'Ипотека в абс.вел.'!AU15*100/'Ипотека в абс.вел.'!AI15-100</f>
        <v>17.364012781002444</v>
      </c>
      <c r="AI15" s="9">
        <f>'Ипотека в абс.вел.'!AV15*100/'Ипотека в абс.вел.'!AJ15-100</f>
        <v>20.858177975696279</v>
      </c>
      <c r="AJ15" s="9">
        <f>'Ипотека в абс.вел.'!AW15*100/'Ипотека в абс.вел.'!AK15-100</f>
        <v>19.062453641892901</v>
      </c>
      <c r="AK15" s="9">
        <f>'Ипотека в абс.вел.'!AX15*100/'Ипотека в абс.вел.'!AL15-100</f>
        <v>19.997425618770919</v>
      </c>
      <c r="AL15" s="9">
        <f>'Ипотека в абс.вел.'!AY15*100/'Ипотека в абс.вел.'!AM15-100</f>
        <v>19.994512027805726</v>
      </c>
      <c r="AM15" s="9">
        <f>'Ипотека в абс.вел.'!AZ15*100/'Ипотека в абс.вел.'!AN15-100</f>
        <v>20.079748845265584</v>
      </c>
      <c r="AN15" s="9">
        <f>'Ипотека в абс.вел.'!BA15*100/'Ипотека в абс.вел.'!AO15-100</f>
        <v>20.328790520584988</v>
      </c>
      <c r="AO15" s="9">
        <f>'Ипотека в абс.вел.'!BB15*100/'Ипотека в абс.вел.'!AP15-100</f>
        <v>21.791323661619273</v>
      </c>
      <c r="AP15" s="9">
        <f>'Ипотека в абс.вел.'!BC15*100/'Ипотека в абс.вел.'!AQ15-100</f>
        <v>22.456938008218941</v>
      </c>
      <c r="AQ15" s="9">
        <f>'Ипотека в абс.вел.'!BD15*100/'Ипотека в абс.вел.'!AR15-100</f>
        <v>24.569002858875507</v>
      </c>
      <c r="AR15" s="9">
        <f>'Ипотека в абс.вел.'!BE15*100/'Ипотека в абс.вел.'!AS15-100</f>
        <v>23.727722436809643</v>
      </c>
      <c r="AS15" s="9">
        <f>'Ипотека в абс.вел.'!BF15*100/'Ипотека в абс.вел.'!AT15-100</f>
        <v>21.932950570844056</v>
      </c>
      <c r="AT15" s="9">
        <f>'Ипотека в абс.вел.'!BG15*100/'Ипотека в абс.вел.'!AU15-100</f>
        <v>21.029399919452274</v>
      </c>
      <c r="AU15" s="9">
        <f>'Ипотека в абс.вел.'!BH15*100/'Ипотека в абс.вел.'!AV15-100</f>
        <v>19.623731459797028</v>
      </c>
      <c r="AV15" s="9">
        <f>'Ипотека в абс.вел.'!BI15*100/'Ипотека в абс.вел.'!AW15-100</f>
        <v>18.980500872165464</v>
      </c>
      <c r="AW15" s="9">
        <f>'Ипотека в абс.вел.'!BJ15*100/'Ипотека в абс.вел.'!AX15-100</f>
        <v>20.397811729009916</v>
      </c>
      <c r="AX15" s="9">
        <f>'Ипотека в абс.вел.'!BK15*100/'Ипотека в абс.вел.'!AY15-100</f>
        <v>20.817135452397281</v>
      </c>
      <c r="AY15" s="9">
        <f>'Ипотека в абс.вел.'!BL15*100/'Ипотека в абс.вел.'!AZ15-100</f>
        <v>21.464096284164498</v>
      </c>
      <c r="AZ15" s="9">
        <f>'Ипотека в абс.вел.'!BM15*100/'Ипотека в абс.вел.'!BA15-100</f>
        <v>21.853560444759879</v>
      </c>
      <c r="BA15" s="9">
        <f>'Ипотека в абс.вел.'!BN15*100/'Ипотека в абс.вел.'!BB15-100</f>
        <v>18.537870344907446</v>
      </c>
      <c r="BB15" s="9">
        <f>'Ипотека в абс.вел.'!BO15*100/'Ипотека в абс.вел.'!BC15-100</f>
        <v>16.413669013380556</v>
      </c>
      <c r="BC15" s="9">
        <f>'Ипотека в абс.вел.'!BP15*100/'Ипотека в абс.вел.'!BD15-100</f>
        <v>13.274914806314769</v>
      </c>
      <c r="BD15" s="9">
        <f>'Ипотека в абс.вел.'!BQ15*100/'Ипотека в абс.вел.'!BE15-100</f>
        <v>12.457211709614697</v>
      </c>
      <c r="BE15" s="9">
        <f>'Ипотека в абс.вел.'!BR15*100/'Ипотека в абс.вел.'!BF15-100</f>
        <v>11.599870105268849</v>
      </c>
      <c r="BF15" s="9">
        <f>'Ипотека в абс.вел.'!BS15*100/'Ипотека в абс.вел.'!BG15-100</f>
        <v>12.153762195690078</v>
      </c>
      <c r="BG15" s="9">
        <f>'Ипотека в абс.вел.'!BT15*100/'Ипотека в абс.вел.'!BH15-100</f>
        <v>11.574152625327926</v>
      </c>
      <c r="BH15" s="9">
        <f>'Ипотека в абс.вел.'!BU15*100/'Ипотека в абс.вел.'!BI15-100</f>
        <v>13.119968584331431</v>
      </c>
      <c r="BI15" s="9">
        <f>'Ипотека в абс.вел.'!BV15*100/'Ипотека в абс.вел.'!BJ15-100</f>
        <v>13.942062926382249</v>
      </c>
      <c r="BJ15" s="9">
        <f>'Ипотека в абс.вел.'!BW15*100/'Ипотека в абс.вел.'!BK15-100</f>
        <v>13.849842271293369</v>
      </c>
      <c r="BK15" s="9">
        <f>'Ипотека в абс.вел.'!BX15*100/'Ипотека в абс.вел.'!BL15-100</f>
        <v>13.520868898290402</v>
      </c>
      <c r="BL15" s="9">
        <f>'Ипотека в абс.вел.'!BY15*100/'Ипотека в абс.вел.'!BM15-100</f>
        <v>13.654564869193806</v>
      </c>
      <c r="BM15" s="9">
        <f>'Ипотека в абс.вел.'!BZ15*100/'Ипотека в абс.вел.'!BN15-100</f>
        <v>16.502032991855828</v>
      </c>
      <c r="BN15" s="9">
        <f>'Ипотека в абс.вел.'!CA15*100/'Ипотека в абс.вел.'!BO15-100</f>
        <v>19.314041780645482</v>
      </c>
      <c r="BO15" s="9">
        <f>'Ипотека в абс.вел.'!CB15*100/'Ипотека в абс.вел.'!BP15-100</f>
        <v>22.549392797062836</v>
      </c>
      <c r="BP15" s="9">
        <f>'Ипотека в абс.вел.'!CC15*100/'Ипотека в абс.вел.'!BQ15-100</f>
        <v>22.92650854721667</v>
      </c>
      <c r="BQ15" s="9">
        <f>'Ипотека в абс.вел.'!CD15*100/'Ипотека в абс.вел.'!BR15-100</f>
        <v>26.631021229646336</v>
      </c>
      <c r="BR15" s="9">
        <f>'Ипотека в абс.вел.'!CE15*100/'Ипотека в абс.вел.'!BS15-100</f>
        <v>29.252314265369108</v>
      </c>
      <c r="BS15" s="9">
        <f>'Ипотека в абс.вел.'!CF15*100/'Ипотека в абс.вел.'!BT15-100</f>
        <v>30.902944307321576</v>
      </c>
      <c r="BT15" s="9">
        <f>'Ипотека в абс.вел.'!CG15*100/'Ипотека в абс.вел.'!BU15-100</f>
        <v>32.144923511305507</v>
      </c>
      <c r="BU15" s="9">
        <f>'Ипотека в абс.вел.'!CH15*100/'Ипотека в абс.вел.'!BV15-100</f>
        <v>30.459551842005311</v>
      </c>
      <c r="BV15" s="9">
        <f>'Ипотека в абс.вел.'!CI15*100/'Ипотека в абс.вел.'!BW15-100</f>
        <v>30.302795203156506</v>
      </c>
      <c r="BW15" s="9">
        <f>'Ипотека в абс.вел.'!CJ15*100/'Ипотека в абс.вел.'!BX15-100</f>
        <v>28.827042106180812</v>
      </c>
      <c r="BX15" s="9">
        <f>'Ипотека в абс.вел.'!CK15*100/'Ипотека в абс.вел.'!BY15-100</f>
        <v>27.244968771686331</v>
      </c>
      <c r="BY15" s="9">
        <f>'Ипотека в абс.вел.'!CL15*100/'Ипотека в абс.вел.'!BZ15-100</f>
        <v>26.315844634959234</v>
      </c>
      <c r="BZ15" s="9">
        <f>'Ипотека в абс.вел.'!CM15*100/'Ипотека в абс.вел.'!CA15-100</f>
        <v>25.324368227335341</v>
      </c>
      <c r="CA15" s="9">
        <f>'Ипотека в абс.вел.'!CN15*100/'Ипотека в абс.вел.'!CB15-100</f>
        <v>26.928048255062478</v>
      </c>
      <c r="CB15" s="9">
        <f>'Ипотека в абс.вел.'!CO15*100/'Ипотека в абс.вел.'!CC15-100</f>
        <v>24.941066936074961</v>
      </c>
      <c r="CC15" s="9">
        <f>'Ипотека в абс.вел.'!CP15*100/'Ипотека в абс.вел.'!CD15-100</f>
        <v>20.94806786411857</v>
      </c>
      <c r="CD15" s="9">
        <f>'Ипотека в абс.вел.'!CQ15*100/'Ипотека в абс.вел.'!CE15-100</f>
        <v>15.704998714511333</v>
      </c>
      <c r="CE15" s="9">
        <f>'Ипотека в абс.вел.'!CR15*100/'Ипотека в абс.вел.'!CF15-100</f>
        <v>12.865376882176847</v>
      </c>
      <c r="CF15" s="9">
        <f>'Ипотека в абс.вел.'!CS15*100/'Ипотека в абс.вел.'!CG15-100</f>
        <v>9.8391376305857392</v>
      </c>
      <c r="CG15" s="9">
        <f>'Ипотека в абс.вел.'!CT15*100/'Ипотека в абс.вел.'!CH15-100</f>
        <v>7.7900505180238042</v>
      </c>
      <c r="CH15" s="9">
        <f>'Ипотека в абс.вел.'!CU15*100/'Ипотека в абс.вел.'!CI15-100</f>
        <v>4.9818401422167824</v>
      </c>
      <c r="CI15" s="9">
        <f>'Ипотека в абс.вел.'!CV15*100/'Ипотека в абс.вел.'!CJ15-100</f>
        <v>4.6175838676388423</v>
      </c>
      <c r="CJ15" s="9">
        <f>'Ипотека в абс.вел.'!CW15*100/'Ипотека в абс.вел.'!CK15-100</f>
        <v>4.0945093301114213</v>
      </c>
      <c r="CK15" s="9">
        <f>'Ипотека в абс.вел.'!CX15*100/'Ипотека в абс.вел.'!CL15-100</f>
        <v>3.4723662703384406</v>
      </c>
      <c r="CL15" s="9">
        <f>'Ипотека в абс.вел.'!CY15*100/'Ипотека в абс.вел.'!CM15-100</f>
        <v>2.9393427291670093</v>
      </c>
      <c r="CM15" s="9">
        <f>'Ипотека в абс.вел.'!CZ15*100/'Ипотека в абс.вел.'!CN15-100</f>
        <v>-0.41364719998736632</v>
      </c>
      <c r="CN15" s="9">
        <f>'Ипотека в абс.вел.'!DA15*100/'Ипотека в абс.вел.'!CO15-100</f>
        <v>-0.77610331132127897</v>
      </c>
      <c r="CO15" s="9">
        <f>'Ипотека в абс.вел.'!DB15*100/'Ипотека в абс.вел.'!CP15-100</f>
        <v>0.46389018626852874</v>
      </c>
      <c r="CP15" s="9">
        <f>'Ипотека в абс.вел.'!DC15*100/'Ипотека в абс.вел.'!CQ15-100</f>
        <v>1.6665079516236574</v>
      </c>
      <c r="CQ15" s="9">
        <f>'Ипотека в абс.вел.'!DD15*100/'Ипотека в абс.вел.'!CR15-100</f>
        <v>2.8621874554638822</v>
      </c>
      <c r="CR15" s="9">
        <f>'Ипотека в абс.вел.'!DE15*100/'Ипотека в абс.вел.'!CS15-100</f>
        <v>5.3000406591566787</v>
      </c>
      <c r="CS15" s="9">
        <f>'Ипотека в абс.вел.'!DF15*100/'Ипотека в абс.вел.'!CT15-100</f>
        <v>7.1190264361972595</v>
      </c>
    </row>
    <row r="16" spans="1:97" x14ac:dyDescent="0.25">
      <c r="A16" s="8" t="s">
        <v>14</v>
      </c>
      <c r="B16" s="9">
        <f>'Ипотека в абс.вел.'!O16*100/'Ипотека в абс.вел.'!C16-100</f>
        <v>15.802579296690809</v>
      </c>
      <c r="C16" s="9">
        <f>'Ипотека в абс.вел.'!P16*100/'Ипотека в абс.вел.'!D16-100</f>
        <v>16.104305724748514</v>
      </c>
      <c r="D16" s="9">
        <f>'Ипотека в абс.вел.'!Q16*100/'Ипотека в абс.вел.'!E16-100</f>
        <v>18.291693667782255</v>
      </c>
      <c r="E16" s="9">
        <f>'Ипотека в абс.вел.'!R16*100/'Ипотека в абс.вел.'!F16-100</f>
        <v>18.462822504664487</v>
      </c>
      <c r="F16" s="9">
        <f>'Ипотека в абс.вел.'!S16*100/'Ипотека в абс.вел.'!G16-100</f>
        <v>18.887035977238995</v>
      </c>
      <c r="G16" s="9">
        <f>'Ипотека в абс.вел.'!T16*100/'Ипотека в абс.вел.'!H16-100</f>
        <v>19.095730462698455</v>
      </c>
      <c r="H16" s="9">
        <f>'Ипотека в абс.вел.'!U16*100/'Ипотека в абс.вел.'!I16-100</f>
        <v>19.652271807888766</v>
      </c>
      <c r="I16" s="9">
        <f>'Ипотека в абс.вел.'!V16*100/'Ипотека в абс.вел.'!J16-100</f>
        <v>19.69706905681592</v>
      </c>
      <c r="J16" s="9">
        <f>'Ипотека в абс.вел.'!W16*100/'Ипотека в абс.вел.'!K16-100</f>
        <v>19.953964083298956</v>
      </c>
      <c r="K16" s="9">
        <f>'Ипотека в абс.вел.'!X16*100/'Ипотека в абс.вел.'!L16-100</f>
        <v>18.478260618607166</v>
      </c>
      <c r="L16" s="9">
        <f>'Ипотека в абс.вел.'!Y16*100/'Ипотека в абс.вел.'!M16-100</f>
        <v>20.578898447054939</v>
      </c>
      <c r="M16" s="9">
        <f>'Ипотека в абс.вел.'!Z16*100/'Ипотека в абс.вел.'!N16-100</f>
        <v>19.989328212259892</v>
      </c>
      <c r="N16" s="9">
        <f>'Ипотека в абс.вел.'!AA16*100/'Ипотека в абс.вел.'!O16-100</f>
        <v>16.371280962256577</v>
      </c>
      <c r="O16" s="9">
        <f>'Ипотека в абс.вел.'!AB16*100/'Ипотека в абс.вел.'!P16-100</f>
        <v>16.13209641029519</v>
      </c>
      <c r="P16" s="9">
        <f>'Ипотека в абс.вел.'!AC16*100/'Ипотека в абс.вел.'!Q16-100</f>
        <v>16.380725154828951</v>
      </c>
      <c r="Q16" s="9">
        <f>'Ипотека в абс.вел.'!AD16*100/'Ипотека в абс.вел.'!R16-100</f>
        <v>16.487260521843069</v>
      </c>
      <c r="R16" s="9">
        <f>'Ипотека в абс.вел.'!AE16*100/'Ипотека в абс.вел.'!S16-100</f>
        <v>15.802876276267028</v>
      </c>
      <c r="S16" s="9">
        <f>'Ипотека в абс.вел.'!AF16*100/'Ипотека в абс.вел.'!T16-100</f>
        <v>14.344243852180909</v>
      </c>
      <c r="T16" s="9">
        <f>'Ипотека в абс.вел.'!AG16*100/'Ипотека в абс.вел.'!U16-100</f>
        <v>12.746024573548112</v>
      </c>
      <c r="U16" s="9">
        <f>'Ипотека в абс.вел.'!AH16*100/'Ипотека в абс.вел.'!V16-100</f>
        <v>12.267265831029022</v>
      </c>
      <c r="V16" s="9">
        <f>'Ипотека в абс.вел.'!AI16*100/'Ипотека в абс.вел.'!W16-100</f>
        <v>10.906419048430379</v>
      </c>
      <c r="W16" s="9">
        <f>'Ипотека в абс.вел.'!AJ16*100/'Ипотека в абс.вел.'!X16-100</f>
        <v>10.439747908629556</v>
      </c>
      <c r="X16" s="9">
        <f>'Ипотека в абс.вел.'!AK16*100/'Ипотека в абс.вел.'!Y16-100</f>
        <v>9.2463226366098894</v>
      </c>
      <c r="Y16" s="9">
        <f>'Ипотека в абс.вел.'!AL16*100/'Ипотека в абс.вел.'!Z16-100</f>
        <v>8.6024301585811003</v>
      </c>
      <c r="Z16" s="9">
        <f>'Ипотека в абс.вел.'!AM16*100/'Ипотека в абс.вел.'!AA16-100</f>
        <v>9.9388879794838232</v>
      </c>
      <c r="AA16" s="9">
        <f>'Ипотека в абс.вел.'!AN16*100/'Ипотека в абс.вел.'!AB16-100</f>
        <v>9.6933275843483955</v>
      </c>
      <c r="AB16" s="9">
        <f>'Ипотека в абс.вел.'!AO16*100/'Ипотека в абс.вел.'!AC16-100</f>
        <v>9.0839188651730041</v>
      </c>
      <c r="AC16" s="9">
        <f>'Ипотека в абс.вел.'!AP16*100/'Ипотека в абс.вел.'!AD16-100</f>
        <v>8.101179732663681</v>
      </c>
      <c r="AD16" s="9">
        <f>'Ипотека в абс.вел.'!AQ16*100/'Ипотека в абс.вел.'!AE16-100</f>
        <v>7.7174335709656532</v>
      </c>
      <c r="AE16" s="9">
        <f>'Ипотека в абс.вел.'!AR16*100/'Ипотека в абс.вел.'!AF16-100</f>
        <v>8.4366284474744333</v>
      </c>
      <c r="AF16" s="9">
        <f>'Ипотека в абс.вел.'!AS16*100/'Ипотека в абс.вел.'!AG16-100</f>
        <v>9.643703017196998</v>
      </c>
      <c r="AG16" s="9">
        <f>'Ипотека в абс.вел.'!AT16*100/'Ипотека в абс.вел.'!AH16-100</f>
        <v>11.119916153275895</v>
      </c>
      <c r="AH16" s="9">
        <f>'Ипотека в абс.вел.'!AU16*100/'Ипотека в абс.вел.'!AI16-100</f>
        <v>12.926699850923512</v>
      </c>
      <c r="AI16" s="9">
        <f>'Ипотека в абс.вел.'!AV16*100/'Ипотека в абс.вел.'!AJ16-100</f>
        <v>15.600816717501445</v>
      </c>
      <c r="AJ16" s="9">
        <f>'Ипотека в абс.вел.'!AW16*100/'Ипотека в абс.вел.'!AK16-100</f>
        <v>15.091276877356847</v>
      </c>
      <c r="AK16" s="9">
        <f>'Ипотека в абс.вел.'!AX16*100/'Ипотека в абс.вел.'!AL16-100</f>
        <v>15.84615384615384</v>
      </c>
      <c r="AL16" s="9">
        <f>'Ипотека в абс.вел.'!AY16*100/'Ипотека в абс.вел.'!AM16-100</f>
        <v>16.289053775715317</v>
      </c>
      <c r="AM16" s="9">
        <f>'Ипотека в абс.вел.'!AZ16*100/'Ипотека в абс.вел.'!AN16-100</f>
        <v>16.865249969291241</v>
      </c>
      <c r="AN16" s="9">
        <f>'Ипотека в абс.вел.'!BA16*100/'Ипотека в абс.вел.'!AO16-100</f>
        <v>17.712257844972171</v>
      </c>
      <c r="AO16" s="9">
        <f>'Ипотека в абс.вел.'!BB16*100/'Ипотека в абс.вел.'!AP16-100</f>
        <v>19.634128635725688</v>
      </c>
      <c r="AP16" s="9">
        <f>'Ипотека в абс.вел.'!BC16*100/'Ипотека в абс.вел.'!AQ16-100</f>
        <v>20.716211012706964</v>
      </c>
      <c r="AQ16" s="9">
        <f>'Ипотека в абс.вел.'!BD16*100/'Ипотека в абс.вел.'!AR16-100</f>
        <v>22.347645924126596</v>
      </c>
      <c r="AR16" s="9">
        <f>'Ипотека в абс.вел.'!BE16*100/'Ипотека в абс.вел.'!AS16-100</f>
        <v>22.230570556468649</v>
      </c>
      <c r="AS16" s="9">
        <f>'Ипотека в абс.вел.'!BF16*100/'Ипотека в абс.вел.'!AT16-100</f>
        <v>21.417561940693361</v>
      </c>
      <c r="AT16" s="9">
        <f>'Ипотека в абс.вел.'!BG16*100/'Ипотека в абс.вел.'!AU16-100</f>
        <v>19.799521177813077</v>
      </c>
      <c r="AU16" s="9">
        <f>'Ипотека в абс.вел.'!BH16*100/'Ипотека в абс.вел.'!AV16-100</f>
        <v>18.709114696903626</v>
      </c>
      <c r="AV16" s="9">
        <f>'Ипотека в абс.вел.'!BI16*100/'Ипотека в абс.вел.'!AW16-100</f>
        <v>18.797465607776772</v>
      </c>
      <c r="AW16" s="9">
        <f>'Ипотека в абс.вел.'!BJ16*100/'Ипотека в абс.вел.'!AX16-100</f>
        <v>20.020991303602798</v>
      </c>
      <c r="AX16" s="9">
        <f>'Ипотека в абс.вел.'!BK16*100/'Ипотека в абс.вел.'!AY16-100</f>
        <v>20.121209534580998</v>
      </c>
      <c r="AY16" s="9">
        <f>'Ипотека в абс.вел.'!BL16*100/'Ипотека в абс.вел.'!AZ16-100</f>
        <v>20.227033844860202</v>
      </c>
      <c r="AZ16" s="9">
        <f>'Ипотека в абс.вел.'!BM16*100/'Ипотека в абс.вел.'!BA16-100</f>
        <v>20.163954736929043</v>
      </c>
      <c r="BA16" s="9">
        <f>'Ипотека в абс.вел.'!BN16*100/'Ипотека в абс.вел.'!BB16-100</f>
        <v>16.923543689320383</v>
      </c>
      <c r="BB16" s="9">
        <f>'Ипотека в абс.вел.'!BO16*100/'Ипотека в абс.вел.'!BC16-100</f>
        <v>14.625199362041471</v>
      </c>
      <c r="BC16" s="9">
        <f>'Ипотека в абс.вел.'!BP16*100/'Ипотека в абс.вел.'!BD16-100</f>
        <v>11.896836982968367</v>
      </c>
      <c r="BD16" s="9">
        <f>'Ипотека в абс.вел.'!BQ16*100/'Ипотека в абс.вел.'!BE16-100</f>
        <v>11.237465903415426</v>
      </c>
      <c r="BE16" s="9">
        <f>'Ипотека в абс.вел.'!BR16*100/'Ипотека в абс.вел.'!BF16-100</f>
        <v>9.8334564883760578</v>
      </c>
      <c r="BF16" s="9">
        <f>'Ипотека в абс.вел.'!BS16*100/'Ипотека в абс.вел.'!BG16-100</f>
        <v>10.382503455231401</v>
      </c>
      <c r="BG16" s="9">
        <f>'Ипотека в абс.вел.'!BT16*100/'Ипотека в абс.вел.'!BH16-100</f>
        <v>9.9265246142542196</v>
      </c>
      <c r="BH16" s="9">
        <f>'Ипотека в абс.вел.'!BU16*100/'Ипотека в абс.вел.'!BI16-100</f>
        <v>10.900655719739177</v>
      </c>
      <c r="BI16" s="9">
        <f>'Ипотека в абс.вел.'!BV16*100/'Ипотека в абс.вел.'!BJ16-100</f>
        <v>10.754376885049879</v>
      </c>
      <c r="BJ16" s="9">
        <f>'Ипотека в абс.вел.'!BW16*100/'Ипотека в абс.вел.'!BK16-100</f>
        <v>10.575590691064136</v>
      </c>
      <c r="BK16" s="9">
        <f>'Ипотека в абс.вел.'!BX16*100/'Ипотека в абс.вел.'!BL16-100</f>
        <v>10.310882640928796</v>
      </c>
      <c r="BL16" s="9">
        <f>'Ипотека в абс.вел.'!BY16*100/'Ипотека в абс.вел.'!BM16-100</f>
        <v>10.28302373137663</v>
      </c>
      <c r="BM16" s="9">
        <f>'Ипотека в абс.вел.'!BZ16*100/'Ипотека в абс.вел.'!BN16-100</f>
        <v>13.031293787949551</v>
      </c>
      <c r="BN16" s="9">
        <f>'Ипотека в абс.вел.'!CA16*100/'Ипотека в абс.вел.'!BO16-100</f>
        <v>15.187143453457637</v>
      </c>
      <c r="BO16" s="9">
        <f>'Ипотека в абс.вел.'!CB16*100/'Ипотека в абс.вел.'!BP16-100</f>
        <v>17.405674326369436</v>
      </c>
      <c r="BP16" s="9">
        <f>'Ипотека в абс.вел.'!CC16*100/'Ипотека в абс.вел.'!BQ16-100</f>
        <v>18.522483940042832</v>
      </c>
      <c r="BQ16" s="9">
        <f>'Ипотека в абс.вел.'!CD16*100/'Ипотека в абс.вел.'!BR16-100</f>
        <v>22.389553036968039</v>
      </c>
      <c r="BR16" s="9">
        <f>'Ипотека в абс.вел.'!CE16*100/'Ипотека в абс.вел.'!BS16-100</f>
        <v>24.414138508654673</v>
      </c>
      <c r="BS16" s="9">
        <f>'Ипотека в абс.вел.'!CF16*100/'Ипотека в абс.вел.'!BT16-100</f>
        <v>25.616603168237418</v>
      </c>
      <c r="BT16" s="9">
        <f>'Ипотека в абс.вел.'!CG16*100/'Ипотека в абс.вел.'!BU16-100</f>
        <v>25.56944513068828</v>
      </c>
      <c r="BU16" s="9">
        <f>'Ипотека в абс.вел.'!CH16*100/'Ипотека в абс.вел.'!BV16-100</f>
        <v>24.702299424740971</v>
      </c>
      <c r="BV16" s="9">
        <f>'Ипотека в абс.вел.'!CI16*100/'Ипотека в абс.вел.'!BW16-100</f>
        <v>25.109650884436803</v>
      </c>
      <c r="BW16" s="9">
        <f>'Ипотека в абс.вел.'!CJ16*100/'Ипотека в абс.вел.'!BX16-100</f>
        <v>23.878964637258477</v>
      </c>
      <c r="BX16" s="9">
        <f>'Ипотека в абс.вел.'!CK16*100/'Ипотека в абс.вел.'!BY16-100</f>
        <v>22.568833071037915</v>
      </c>
      <c r="BY16" s="9">
        <f>'Ипотека в абс.вел.'!CL16*100/'Ипотека в абс.вел.'!BZ16-100</f>
        <v>21.463116008570552</v>
      </c>
      <c r="BZ16" s="9">
        <f>'Ипотека в абс.вел.'!CM16*100/'Ипотека в абс.вел.'!CA16-100</f>
        <v>21.090777314730929</v>
      </c>
      <c r="CA16" s="9">
        <f>'Ипотека в абс.вел.'!CN16*100/'Ипотека в абс.вел.'!CB16-100</f>
        <v>21.628909664705972</v>
      </c>
      <c r="CB16" s="9">
        <f>'Ипотека в абс.вел.'!CO16*100/'Ипотека в абс.вел.'!CC16-100</f>
        <v>18.519975522335869</v>
      </c>
      <c r="CC16" s="9">
        <f>'Ипотека в абс.вел.'!CP16*100/'Ипотека в абс.вел.'!CD16-100</f>
        <v>14.435924902745668</v>
      </c>
      <c r="CD16" s="9">
        <f>'Ипотека в абс.вел.'!CQ16*100/'Ипотека в абс.вел.'!CE16-100</f>
        <v>10.240718074255412</v>
      </c>
      <c r="CE16" s="9">
        <f>'Ипотека в абс.вел.'!CR16*100/'Ипотека в абс.вел.'!CF16-100</f>
        <v>8.3034027722350743</v>
      </c>
      <c r="CF16" s="9">
        <f>'Ипотека в абс.вел.'!CS16*100/'Ипотека в абс.вел.'!CG16-100</f>
        <v>4.295532646048116</v>
      </c>
      <c r="CG16" s="9">
        <f>'Ипотека в абс.вел.'!CT16*100/'Ипотека в абс.вел.'!CH16-100</f>
        <v>2.6903048236829505</v>
      </c>
      <c r="CH16" s="9">
        <f>'Ипотека в абс.вел.'!CU16*100/'Ипотека в абс.вел.'!CI16-100</f>
        <v>-2.524655845490031</v>
      </c>
      <c r="CI16" s="9">
        <f>'Ипотека в абс.вел.'!CV16*100/'Ипотека в абс.вел.'!CJ16-100</f>
        <v>-2.3223379481536455</v>
      </c>
      <c r="CJ16" s="9">
        <f>'Ипотека в абс.вел.'!CW16*100/'Ипотека в абс.вел.'!CK16-100</f>
        <v>-2.5260294173732802</v>
      </c>
      <c r="CK16" s="9">
        <f>'Ипотека в абс.вел.'!CX16*100/'Ипотека в абс.вел.'!CL16-100</f>
        <v>-3.3062849654755269</v>
      </c>
      <c r="CL16" s="9">
        <f>'Ипотека в абс.вел.'!CY16*100/'Ипотека в абс.вел.'!CM16-100</f>
        <v>-3.8343558282208647</v>
      </c>
      <c r="CM16" s="9">
        <f>'Ипотека в абс.вел.'!CZ16*100/'Ипотека в абс.вел.'!CN16-100</f>
        <v>-6.0043122875832893</v>
      </c>
      <c r="CN16" s="9">
        <f>'Ипотека в абс.вел.'!DA16*100/'Ипотека в абс.вел.'!CO16-100</f>
        <v>-6.3335177331120605</v>
      </c>
      <c r="CO16" s="9">
        <f>'Ипотека в абс.вел.'!DB16*100/'Ипотека в абс.вел.'!CP16-100</f>
        <v>-4.9993841606109157</v>
      </c>
      <c r="CP16" s="9">
        <f>'Ипотека в абс.вел.'!DC16*100/'Ипотека в абс.вел.'!CQ16-100</f>
        <v>-4.2610412040463785</v>
      </c>
      <c r="CQ16" s="9">
        <f>'Ипотека в абс.вел.'!DD16*100/'Ипотека в абс.вел.'!CR16-100</f>
        <v>-3.6282794536700465</v>
      </c>
      <c r="CR16" s="9">
        <f>'Ипотека в абс.вел.'!DE16*100/'Ипотека в абс.вел.'!CS16-100</f>
        <v>-0.46530930492851041</v>
      </c>
      <c r="CS16" s="9">
        <f>'Ипотека в абс.вел.'!DF16*100/'Ипотека в абс.вел.'!CT16-100</f>
        <v>0.94122384265958203</v>
      </c>
    </row>
    <row r="17" spans="1:97" x14ac:dyDescent="0.25">
      <c r="A17" s="8" t="s">
        <v>15</v>
      </c>
      <c r="B17" s="9">
        <f>'Ипотека в абс.вел.'!O17*100/'Ипотека в абс.вел.'!C17-100</f>
        <v>21.630520698402677</v>
      </c>
      <c r="C17" s="9">
        <f>'Ипотека в абс.вел.'!P17*100/'Ипотека в абс.вел.'!D17-100</f>
        <v>23.184916493247584</v>
      </c>
      <c r="D17" s="9">
        <f>'Ипотека в абс.вел.'!Q17*100/'Ипотека в абс.вел.'!E17-100</f>
        <v>26.746835331769006</v>
      </c>
      <c r="E17" s="9">
        <f>'Ипотека в абс.вел.'!R17*100/'Ипотека в абс.вел.'!F17-100</f>
        <v>28.399038834082489</v>
      </c>
      <c r="F17" s="9">
        <f>'Ипотека в абс.вел.'!S17*100/'Ипотека в абс.вел.'!G17-100</f>
        <v>29.776551123438139</v>
      </c>
      <c r="G17" s="9">
        <f>'Ипотека в абс.вел.'!T17*100/'Ипотека в абс.вел.'!H17-100</f>
        <v>30.748568874466372</v>
      </c>
      <c r="H17" s="9">
        <f>'Ипотека в абс.вел.'!U17*100/'Ипотека в абс.вел.'!I17-100</f>
        <v>30.604277076245125</v>
      </c>
      <c r="I17" s="9">
        <f>'Ипотека в абс.вел.'!V17*100/'Ипотека в абс.вел.'!J17-100</f>
        <v>30.132611216337295</v>
      </c>
      <c r="J17" s="9">
        <f>'Ипотека в абс.вел.'!W17*100/'Ипотека в абс.вел.'!K17-100</f>
        <v>30.466768357750141</v>
      </c>
      <c r="K17" s="9">
        <f>'Ипотека в абс.вел.'!X17*100/'Ипотека в абс.вел.'!L17-100</f>
        <v>28.547273840924106</v>
      </c>
      <c r="L17" s="9">
        <f>'Ипотека в абс.вел.'!Y17*100/'Ипотека в абс.вел.'!M17-100</f>
        <v>29.490462931774204</v>
      </c>
      <c r="M17" s="9">
        <f>'Ипотека в абс.вел.'!Z17*100/'Ипотека в абс.вел.'!N17-100</f>
        <v>28.838865001911898</v>
      </c>
      <c r="N17" s="9">
        <f>'Ипотека в абс.вел.'!AA17*100/'Ипотека в абс.вел.'!O17-100</f>
        <v>24.142303909740164</v>
      </c>
      <c r="O17" s="9">
        <f>'Ипотека в абс.вел.'!AB17*100/'Ипотека в абс.вел.'!P17-100</f>
        <v>23.089980907139505</v>
      </c>
      <c r="P17" s="9">
        <f>'Ипотека в абс.вел.'!AC17*100/'Ипотека в абс.вел.'!Q17-100</f>
        <v>22.559549328147398</v>
      </c>
      <c r="Q17" s="9">
        <f>'Ипотека в абс.вел.'!AD17*100/'Ипотека в абс.вел.'!R17-100</f>
        <v>21.373112843475141</v>
      </c>
      <c r="R17" s="9">
        <f>'Ипотека в абс.вел.'!AE17*100/'Ипотека в абс.вел.'!S17-100</f>
        <v>19.622592433029226</v>
      </c>
      <c r="S17" s="9">
        <f>'Ипотека в абс.вел.'!AF17*100/'Ипотека в абс.вел.'!T17-100</f>
        <v>18.180307532165671</v>
      </c>
      <c r="T17" s="9">
        <f>'Ипотека в абс.вел.'!AG17*100/'Ипотека в абс.вел.'!U17-100</f>
        <v>15.858287000068586</v>
      </c>
      <c r="U17" s="9">
        <f>'Ипотека в абс.вел.'!AH17*100/'Ипотека в абс.вел.'!V17-100</f>
        <v>15.381714652668506</v>
      </c>
      <c r="V17" s="9">
        <f>'Ипотека в абс.вел.'!AI17*100/'Ипотека в абс.вел.'!W17-100</f>
        <v>13.010410582034211</v>
      </c>
      <c r="W17" s="9">
        <f>'Ипотека в абс.вел.'!AJ17*100/'Ипотека в абс.вел.'!X17-100</f>
        <v>11.718142244892519</v>
      </c>
      <c r="X17" s="9">
        <f>'Ипотека в абс.вел.'!AK17*100/'Ипотека в абс.вел.'!Y17-100</f>
        <v>11.138147696626547</v>
      </c>
      <c r="Y17" s="9">
        <f>'Ипотека в абс.вел.'!AL17*100/'Ипотека в абс.вел.'!Z17-100</f>
        <v>9.6537951280545684</v>
      </c>
      <c r="Z17" s="9">
        <f>'Ипотека в абс.вел.'!AM17*100/'Ипотека в абс.вел.'!AA17-100</f>
        <v>11.900392355398054</v>
      </c>
      <c r="AA17" s="9">
        <f>'Ипотека в абс.вел.'!AN17*100/'Ипотека в абс.вел.'!AB17-100</f>
        <v>10.992090676963315</v>
      </c>
      <c r="AB17" s="9">
        <f>'Ипотека в абс.вел.'!AO17*100/'Ипотека в абс.вел.'!AC17-100</f>
        <v>10.705655644939284</v>
      </c>
      <c r="AC17" s="9">
        <f>'Ипотека в абс.вел.'!AP17*100/'Ипотека в абс.вел.'!AD17-100</f>
        <v>9.9566317311167296</v>
      </c>
      <c r="AD17" s="9">
        <f>'Ипотека в абс.вел.'!AQ17*100/'Ипотека в абс.вел.'!AE17-100</f>
        <v>9.6403864503816834</v>
      </c>
      <c r="AE17" s="9">
        <f>'Ипотека в абс.вел.'!AR17*100/'Ипотека в абс.вел.'!AF17-100</f>
        <v>9.5802381794599683</v>
      </c>
      <c r="AF17" s="9">
        <f>'Ипотека в абс.вел.'!AS17*100/'Ипотека в абс.вел.'!AG17-100</f>
        <v>11.764878852034812</v>
      </c>
      <c r="AG17" s="9">
        <f>'Ипотека в абс.вел.'!AT17*100/'Ипотека в абс.вел.'!AH17-100</f>
        <v>13.285410785483549</v>
      </c>
      <c r="AH17" s="9">
        <f>'Ипотека в абс.вел.'!AU17*100/'Ипотека в абс.вел.'!AI17-100</f>
        <v>15.569379644029723</v>
      </c>
      <c r="AI17" s="9">
        <f>'Ипотека в абс.вел.'!AV17*100/'Ипотека в абс.вел.'!AJ17-100</f>
        <v>19.18282548476455</v>
      </c>
      <c r="AJ17" s="9">
        <f>'Ипотека в абс.вел.'!AW17*100/'Ипотека в абс.вел.'!AK17-100</f>
        <v>17.831112629541053</v>
      </c>
      <c r="AK17" s="9">
        <f>'Ипотека в абс.вел.'!AX17*100/'Ипотека в абс.вел.'!AL17-100</f>
        <v>19.106037371499966</v>
      </c>
      <c r="AL17" s="9">
        <f>'Ипотека в абс.вел.'!AY17*100/'Ипотека в абс.вел.'!AM17-100</f>
        <v>19.47971157924502</v>
      </c>
      <c r="AM17" s="9">
        <f>'Ипотека в абс.вел.'!AZ17*100/'Ипотека в абс.вел.'!AN17-100</f>
        <v>20.449444506789362</v>
      </c>
      <c r="AN17" s="9">
        <f>'Ипотека в абс.вел.'!BA17*100/'Ипотека в абс.вел.'!AO17-100</f>
        <v>21.062083828364607</v>
      </c>
      <c r="AO17" s="9">
        <f>'Ипотека в абс.вел.'!BB17*100/'Ипотека в абс.вел.'!AP17-100</f>
        <v>23.004656258559294</v>
      </c>
      <c r="AP17" s="9">
        <f>'Ипотека в абс.вел.'!BC17*100/'Ипотека в абс.вел.'!AQ17-100</f>
        <v>24.04743126002883</v>
      </c>
      <c r="AQ17" s="9">
        <f>'Ипотека в абс.вел.'!BD17*100/'Ипотека в абс.вел.'!AR17-100</f>
        <v>25.076666487329859</v>
      </c>
      <c r="AR17" s="9">
        <f>'Ипотека в абс.вел.'!BE17*100/'Ипотека в абс.вел.'!AS17-100</f>
        <v>24.304769922912996</v>
      </c>
      <c r="AS17" s="9">
        <f>'Ипотека в абс.вел.'!BF17*100/'Ипотека в абс.вел.'!AT17-100</f>
        <v>23.220983404408358</v>
      </c>
      <c r="AT17" s="9">
        <f>'Ипотека в абс.вел.'!BG17*100/'Ипотека в абс.вел.'!AU17-100</f>
        <v>21.431419457735245</v>
      </c>
      <c r="AU17" s="9">
        <f>'Ипотека в абс.вел.'!BH17*100/'Ипотека в абс.вел.'!AV17-100</f>
        <v>20.448382723222934</v>
      </c>
      <c r="AV17" s="9">
        <f>'Ипотека в абс.вел.'!BI17*100/'Ипотека в абс.вел.'!AW17-100</f>
        <v>21.224055862952142</v>
      </c>
      <c r="AW17" s="9">
        <f>'Ипотека в абс.вел.'!BJ17*100/'Ипотека в абс.вел.'!AX17-100</f>
        <v>22.64555815173334</v>
      </c>
      <c r="AX17" s="9">
        <f>'Ипотека в абс.вел.'!BK17*100/'Ипотека в абс.вел.'!AY17-100</f>
        <v>22.331613575046148</v>
      </c>
      <c r="AY17" s="9">
        <f>'Ипотека в абс.вел.'!BL17*100/'Ипотека в абс.вел.'!AZ17-100</f>
        <v>22.304520997833833</v>
      </c>
      <c r="AZ17" s="9">
        <f>'Ипотека в абс.вел.'!BM17*100/'Ипотека в абс.вел.'!BA17-100</f>
        <v>21.583439839328094</v>
      </c>
      <c r="BA17" s="9">
        <f>'Ипотека в абс.вел.'!BN17*100/'Ипотека в абс.вел.'!BB17-100</f>
        <v>17.660157206795972</v>
      </c>
      <c r="BB17" s="9">
        <f>'Ипотека в абс.вел.'!BO17*100/'Ипотека в абс.вел.'!BC17-100</f>
        <v>15.334020302120109</v>
      </c>
      <c r="BC17" s="9">
        <f>'Ипотека в абс.вел.'!BP17*100/'Ипотека в абс.вел.'!BD17-100</f>
        <v>13.409755677907782</v>
      </c>
      <c r="BD17" s="9">
        <f>'Ипотека в абс.вел.'!BQ17*100/'Ипотека в абс.вел.'!BE17-100</f>
        <v>12.716151290029003</v>
      </c>
      <c r="BE17" s="9">
        <f>'Ипотека в абс.вел.'!BR17*100/'Ипотека в абс.вел.'!BF17-100</f>
        <v>11.053893463984153</v>
      </c>
      <c r="BF17" s="9">
        <f>'Ипотека в абс.вел.'!BS17*100/'Ипотека в абс.вел.'!BG17-100</f>
        <v>11.547775406337223</v>
      </c>
      <c r="BG17" s="9">
        <f>'Ипотека в абс.вел.'!BT17*100/'Ипотека в абс.вел.'!BH17-100</f>
        <v>10.848241206030153</v>
      </c>
      <c r="BH17" s="9">
        <f>'Ипотека в абс.вел.'!BU17*100/'Ипотека в абс.вел.'!BI17-100</f>
        <v>11.680054214586121</v>
      </c>
      <c r="BI17" s="9">
        <f>'Ипотека в абс.вел.'!BV17*100/'Ипотека в абс.вел.'!BJ17-100</f>
        <v>11.213063763608091</v>
      </c>
      <c r="BJ17" s="9">
        <f>'Ипотека в абс.вел.'!BW17*100/'Ипотека в абс.вел.'!BK17-100</f>
        <v>11.170439156509957</v>
      </c>
      <c r="BK17" s="9">
        <f>'Ипотека в абс.вел.'!BX17*100/'Ипотека в абс.вел.'!BL17-100</f>
        <v>10.470585994781842</v>
      </c>
      <c r="BL17" s="9">
        <f>'Ипотека в абс.вел.'!BY17*100/'Ипотека в абс.вел.'!BM17-100</f>
        <v>10.617010493120347</v>
      </c>
      <c r="BM17" s="9">
        <f>'Ипотека в абс.вел.'!BZ17*100/'Ипотека в абс.вел.'!BN17-100</f>
        <v>13.582513247539737</v>
      </c>
      <c r="BN17" s="9">
        <f>'Ипотека в абс.вел.'!CA17*100/'Ипотека в абс.вел.'!BO17-100</f>
        <v>16.019389791844887</v>
      </c>
      <c r="BO17" s="9">
        <f>'Ипотека в абс.вел.'!CB17*100/'Ипотека в абс.вел.'!BP17-100</f>
        <v>18.503347177182306</v>
      </c>
      <c r="BP17" s="9">
        <f>'Ипотека в абс.вел.'!CC17*100/'Ипотека в абс.вел.'!BQ17-100</f>
        <v>18.540982067411505</v>
      </c>
      <c r="BQ17" s="9">
        <f>'Ипотека в абс.вел.'!CD17*100/'Ипотека в абс.вел.'!BR17-100</f>
        <v>22.126269547750013</v>
      </c>
      <c r="BR17" s="9">
        <f>'Ипотека в абс.вел.'!CE17*100/'Ипотека в абс.вел.'!BS17-100</f>
        <v>23.725508232913256</v>
      </c>
      <c r="BS17" s="9">
        <f>'Ипотека в абс.вел.'!CF17*100/'Ипотека в абс.вел.'!BT17-100</f>
        <v>25.203546883783346</v>
      </c>
      <c r="BT17" s="9">
        <f>'Ипотека в абс.вел.'!CG17*100/'Ипотека в абс.вел.'!BU17-100</f>
        <v>24.850529171351567</v>
      </c>
      <c r="BU17" s="9">
        <f>'Ипотека в абс.вел.'!CH17*100/'Ипотека в абс.вел.'!BV17-100</f>
        <v>22.752062648580619</v>
      </c>
      <c r="BV17" s="9">
        <f>'Ипотека в абс.вел.'!CI17*100/'Ипотека в абс.вел.'!BW17-100</f>
        <v>23.153626618404573</v>
      </c>
      <c r="BW17" s="9">
        <f>'Ипотека в абс.вел.'!CJ17*100/'Ипотека в абс.вел.'!BX17-100</f>
        <v>22.00596479735205</v>
      </c>
      <c r="BX17" s="9">
        <f>'Ипотека в абс.вел.'!CK17*100/'Ипотека в абс.вел.'!BY17-100</f>
        <v>20.979483785572469</v>
      </c>
      <c r="BY17" s="9">
        <f>'Ипотека в абс.вел.'!CL17*100/'Ипотека в абс.вел.'!BZ17-100</f>
        <v>20.694136661279302</v>
      </c>
      <c r="BZ17" s="9">
        <f>'Ипотека в абс.вел.'!CM17*100/'Ипотека в абс.вел.'!CA17-100</f>
        <v>19.889566129243676</v>
      </c>
      <c r="CA17" s="9">
        <f>'Ипотека в абс.вел.'!CN17*100/'Ипотека в абс.вел.'!CB17-100</f>
        <v>19.643771604148</v>
      </c>
      <c r="CB17" s="9">
        <f>'Ипотека в абс.вел.'!CO17*100/'Ипотека в абс.вел.'!CC17-100</f>
        <v>17.350187710877734</v>
      </c>
      <c r="CC17" s="9">
        <f>'Ипотека в абс.вел.'!CP17*100/'Ипотека в абс.вел.'!CD17-100</f>
        <v>14.150000768604059</v>
      </c>
      <c r="CD17" s="9">
        <f>'Ипотека в абс.вел.'!CQ17*100/'Ипотека в абс.вел.'!CE17-100</f>
        <v>10.028103671320878</v>
      </c>
      <c r="CE17" s="9">
        <f>'Ипотека в абс.вел.'!CR17*100/'Ипотека в абс.вел.'!CF17-100</f>
        <v>7.4776236132433382</v>
      </c>
      <c r="CF17" s="9">
        <f>'Ипотека в абс.вел.'!CS17*100/'Ипотека в абс.вел.'!CG17-100</f>
        <v>2.2057036666428473</v>
      </c>
      <c r="CG17" s="9">
        <f>'Ипотека в абс.вел.'!CT17*100/'Ипотека в абс.вел.'!CH17-100</f>
        <v>1.9779562542720441</v>
      </c>
      <c r="CH17" s="9">
        <f>'Ипотека в абс.вел.'!CU17*100/'Ипотека в абс.вел.'!CI17-100</f>
        <v>-3.8222950727013227</v>
      </c>
      <c r="CI17" s="9">
        <f>'Ипотека в абс.вел.'!CV17*100/'Ипотека в абс.вел.'!CJ17-100</f>
        <v>-3.7458316848471185</v>
      </c>
      <c r="CJ17" s="9">
        <f>'Ипотека в абс.вел.'!CW17*100/'Ипотека в абс.вел.'!CK17-100</f>
        <v>-4.0439319979801382</v>
      </c>
      <c r="CK17" s="9">
        <f>'Ипотека в абс.вел.'!CX17*100/'Ипотека в абс.вел.'!CL17-100</f>
        <v>-5.1810538813037539</v>
      </c>
      <c r="CL17" s="9">
        <f>'Ипотека в абс.вел.'!CY17*100/'Ипотека в абс.вел.'!CM17-100</f>
        <v>-5.545912998319011</v>
      </c>
      <c r="CM17" s="9">
        <f>'Ипотека в абс.вел.'!CZ17*100/'Ипотека в абс.вел.'!CN17-100</f>
        <v>-7.2147987640945388</v>
      </c>
      <c r="CN17" s="9">
        <f>'Ипотека в абс.вел.'!DA17*100/'Ипотека в абс.вел.'!CO17-100</f>
        <v>-7.8494101131178979</v>
      </c>
      <c r="CO17" s="9">
        <f>'Ипотека в абс.вел.'!DB17*100/'Ипотека в абс.вел.'!CP17-100</f>
        <v>-6.5905356998572557</v>
      </c>
      <c r="CP17" s="9">
        <f>'Ипотека в абс.вел.'!DC17*100/'Ипотека в абс.вел.'!CQ17-100</f>
        <v>-5.3638759375633498</v>
      </c>
      <c r="CQ17" s="9">
        <f>'Ипотека в абс.вел.'!DD17*100/'Ипотека в абс.вел.'!CR17-100</f>
        <v>-4.3067552453206446</v>
      </c>
      <c r="CR17" s="9">
        <f>'Ипотека в абс.вел.'!DE17*100/'Ипотека в абс.вел.'!CS17-100</f>
        <v>0.72869171165626767</v>
      </c>
      <c r="CS17" s="9">
        <f>'Ипотека в абс.вел.'!DF17*100/'Ипотека в абс.вел.'!CT17-100</f>
        <v>2.5400416125563794</v>
      </c>
    </row>
    <row r="18" spans="1:97" x14ac:dyDescent="0.25">
      <c r="A18" s="8" t="s">
        <v>16</v>
      </c>
      <c r="B18" s="9">
        <f>'Ипотека в абс.вел.'!O18*100/'Ипотека в абс.вел.'!C18-100</f>
        <v>19.295663960299549</v>
      </c>
      <c r="C18" s="9">
        <f>'Ипотека в абс.вел.'!P18*100/'Ипотека в абс.вел.'!D18-100</f>
        <v>20.870843120312443</v>
      </c>
      <c r="D18" s="9">
        <f>'Ипотека в абс.вел.'!Q18*100/'Ипотека в абс.вел.'!E18-100</f>
        <v>23.08812082328258</v>
      </c>
      <c r="E18" s="9">
        <f>'Ипотека в абс.вел.'!R18*100/'Ипотека в абс.вел.'!F18-100</f>
        <v>25.534120073949026</v>
      </c>
      <c r="F18" s="9">
        <f>'Ипотека в абс.вел.'!S18*100/'Ипотека в абс.вел.'!G18-100</f>
        <v>26.133580924435989</v>
      </c>
      <c r="G18" s="9">
        <f>'Ипотека в абс.вел.'!T18*100/'Ипотека в абс.вел.'!H18-100</f>
        <v>25.95353276198766</v>
      </c>
      <c r="H18" s="9">
        <f>'Ипотека в абс.вел.'!U18*100/'Ипотека в абс.вел.'!I18-100</f>
        <v>26.154867876653057</v>
      </c>
      <c r="I18" s="9">
        <f>'Ипотека в абс.вел.'!V18*100/'Ипотека в абс.вел.'!J18-100</f>
        <v>26.032569453068461</v>
      </c>
      <c r="J18" s="9">
        <f>'Ипотека в абс.вел.'!W18*100/'Ипотека в абс.вел.'!K18-100</f>
        <v>27.116983447137457</v>
      </c>
      <c r="K18" s="9">
        <f>'Ипотека в абс.вел.'!X18*100/'Ипотека в абс.вел.'!L18-100</f>
        <v>25.057634377244298</v>
      </c>
      <c r="L18" s="9">
        <f>'Ипотека в абс.вел.'!Y18*100/'Ипотека в абс.вел.'!M18-100</f>
        <v>27.180153926463845</v>
      </c>
      <c r="M18" s="9">
        <f>'Ипотека в абс.вел.'!Z18*100/'Ипотека в абс.вел.'!N18-100</f>
        <v>27.04899978568875</v>
      </c>
      <c r="N18" s="9">
        <f>'Ипотека в абс.вел.'!AA18*100/'Ипотека в абс.вел.'!O18-100</f>
        <v>22.569857910757236</v>
      </c>
      <c r="O18" s="9">
        <f>'Ипотека в абс.вел.'!AB18*100/'Ипотека в абс.вел.'!P18-100</f>
        <v>21.308933417102224</v>
      </c>
      <c r="P18" s="9">
        <f>'Ипотека в абс.вел.'!AC18*100/'Ипотека в абс.вел.'!Q18-100</f>
        <v>21.014785620705837</v>
      </c>
      <c r="Q18" s="9">
        <f>'Ипотека в абс.вел.'!AD18*100/'Ипотека в абс.вел.'!R18-100</f>
        <v>20.59100218914449</v>
      </c>
      <c r="R18" s="9">
        <f>'Ипотека в абс.вел.'!AE18*100/'Ипотека в абс.вел.'!S18-100</f>
        <v>19.761183687829458</v>
      </c>
      <c r="S18" s="9">
        <f>'Ипотека в абс.вел.'!AF18*100/'Ипотека в абс.вел.'!T18-100</f>
        <v>18.613098320144204</v>
      </c>
      <c r="T18" s="9">
        <f>'Ипотека в абс.вел.'!AG18*100/'Ипотека в абс.вел.'!U18-100</f>
        <v>16.763081398483081</v>
      </c>
      <c r="U18" s="9">
        <f>'Ипотека в абс.вел.'!AH18*100/'Ипотека в абс.вел.'!V18-100</f>
        <v>16.27112495765067</v>
      </c>
      <c r="V18" s="9">
        <f>'Ипотека в абс.вел.'!AI18*100/'Ипотека в абс.вел.'!W18-100</f>
        <v>14.91232770906548</v>
      </c>
      <c r="W18" s="9">
        <f>'Ипотека в абс.вел.'!AJ18*100/'Ипотека в абс.вел.'!X18-100</f>
        <v>14.865460717820071</v>
      </c>
      <c r="X18" s="9">
        <f>'Ипотека в абс.вел.'!AK18*100/'Ипотека в абс.вел.'!Y18-100</f>
        <v>14.158740421615633</v>
      </c>
      <c r="Y18" s="9">
        <f>'Ипотека в абс.вел.'!AL18*100/'Ипотека в абс.вел.'!Z18-100</f>
        <v>14.068721087807262</v>
      </c>
      <c r="Z18" s="9">
        <f>'Ипотека в абс.вел.'!AM18*100/'Ипотека в абс.вел.'!AA18-100</f>
        <v>15.877540443490176</v>
      </c>
      <c r="AA18" s="9">
        <f>'Ипотека в абс.вел.'!AN18*100/'Ипотека в абс.вел.'!AB18-100</f>
        <v>15.631328334519182</v>
      </c>
      <c r="AB18" s="9">
        <f>'Ипотека в абс.вел.'!AO18*100/'Ипотека в абс.вел.'!AC18-100</f>
        <v>14.838258499497925</v>
      </c>
      <c r="AC18" s="9">
        <f>'Ипотека в абс.вел.'!AP18*100/'Ипотека в абс.вел.'!AD18-100</f>
        <v>13.328759653103944</v>
      </c>
      <c r="AD18" s="9">
        <f>'Ипотека в абс.вел.'!AQ18*100/'Ипотека в абс.вел.'!AE18-100</f>
        <v>12.634758606322592</v>
      </c>
      <c r="AE18" s="9">
        <f>'Ипотека в абс.вел.'!AR18*100/'Ипотека в абс.вел.'!AF18-100</f>
        <v>12.844840921982154</v>
      </c>
      <c r="AF18" s="9">
        <f>'Ипотека в абс.вел.'!AS18*100/'Ипотека в абс.вел.'!AG18-100</f>
        <v>14.579343365253081</v>
      </c>
      <c r="AG18" s="9">
        <f>'Ипотека в абс.вел.'!AT18*100/'Ипотека в абс.вел.'!AH18-100</f>
        <v>16.067864271457083</v>
      </c>
      <c r="AH18" s="9">
        <f>'Ипотека в абс.вел.'!AU18*100/'Ипотека в абс.вел.'!AI18-100</f>
        <v>17.429226475279108</v>
      </c>
      <c r="AI18" s="9">
        <f>'Ипотека в абс.вел.'!AV18*100/'Ипотека в абс.вел.'!AJ18-100</f>
        <v>20.036252780753074</v>
      </c>
      <c r="AJ18" s="9">
        <f>'Ипотека в абс.вел.'!AW18*100/'Ипотека в абс.вел.'!AK18-100</f>
        <v>18.197000405350622</v>
      </c>
      <c r="AK18" s="9">
        <f>'Ипотека в абс.вел.'!AX18*100/'Ипотека в абс.вел.'!AL18-100</f>
        <v>17.377327106391149</v>
      </c>
      <c r="AL18" s="9">
        <f>'Ипотека в абс.вел.'!AY18*100/'Ипотека в абс.вел.'!AM18-100</f>
        <v>17.855089131684878</v>
      </c>
      <c r="AM18" s="9">
        <f>'Ипотека в абс.вел.'!AZ18*100/'Ипотека в абс.вел.'!AN18-100</f>
        <v>18.60178917972263</v>
      </c>
      <c r="AN18" s="9">
        <f>'Ипотека в абс.вел.'!BA18*100/'Ипотека в абс.вел.'!AO18-100</f>
        <v>19.463485470699368</v>
      </c>
      <c r="AO18" s="9">
        <f>'Ипотека в абс.вел.'!BB18*100/'Ипотека в абс.вел.'!AP18-100</f>
        <v>21.701539798832727</v>
      </c>
      <c r="AP18" s="9">
        <f>'Ипотека в абс.вел.'!BC18*100/'Ипотека в абс.вел.'!AQ18-100</f>
        <v>22.4148826312788</v>
      </c>
      <c r="AQ18" s="9">
        <f>'Ипотека в абс.вел.'!BD18*100/'Ипотека в абс.вел.'!AR18-100</f>
        <v>24.086090294278932</v>
      </c>
      <c r="AR18" s="9">
        <f>'Ипотека в абс.вел.'!BE18*100/'Ипотека в абс.вел.'!AS18-100</f>
        <v>23.397904665253861</v>
      </c>
      <c r="AS18" s="9">
        <f>'Ипотека в абс.вел.'!BF18*100/'Ипотека в абс.вел.'!AT18-100</f>
        <v>22.127169651835544</v>
      </c>
      <c r="AT18" s="9">
        <f>'Ипотека в абс.вел.'!BG18*100/'Ипотека в абс.вел.'!AU18-100</f>
        <v>21.012124556116746</v>
      </c>
      <c r="AU18" s="9">
        <f>'Ипотека в абс.вел.'!BH18*100/'Ипотека в абс.вел.'!AV18-100</f>
        <v>19.690022513865244</v>
      </c>
      <c r="AV18" s="9">
        <f>'Ипотека в абс.вел.'!BI18*100/'Ипотека в абс.вел.'!AW18-100</f>
        <v>19.344837992811875</v>
      </c>
      <c r="AW18" s="9">
        <f>'Ипотека в абс.вел.'!BJ18*100/'Ипотека в абс.вел.'!AX18-100</f>
        <v>21.257954189319932</v>
      </c>
      <c r="AX18" s="9">
        <f>'Ипотека в абс.вел.'!BK18*100/'Ипотека в абс.вел.'!AY18-100</f>
        <v>21.360223360711288</v>
      </c>
      <c r="AY18" s="9">
        <f>'Ипотека в абс.вел.'!BL18*100/'Ипотека в абс.вел.'!AZ18-100</f>
        <v>21.44976121110534</v>
      </c>
      <c r="AZ18" s="9">
        <f>'Ипотека в абс.вел.'!BM18*100/'Ипотека в абс.вел.'!BA18-100</f>
        <v>21.12589533120719</v>
      </c>
      <c r="BA18" s="9">
        <f>'Ипотека в абс.вел.'!BN18*100/'Ипотека в абс.вел.'!BB18-100</f>
        <v>17.501434857470827</v>
      </c>
      <c r="BB18" s="9">
        <f>'Ипотека в абс.вел.'!BO18*100/'Ипотека в абс.вел.'!BC18-100</f>
        <v>15.350523771152297</v>
      </c>
      <c r="BC18" s="9">
        <f>'Ипотека в абс.вел.'!BP18*100/'Ипотека в абс.вел.'!BD18-100</f>
        <v>12.768673663536489</v>
      </c>
      <c r="BD18" s="9">
        <f>'Ипотека в абс.вел.'!BQ18*100/'Ипотека в абс.вел.'!BE18-100</f>
        <v>12.242997436021483</v>
      </c>
      <c r="BE18" s="9">
        <f>'Ипотека в абс.вел.'!BR18*100/'Ипотека в абс.вел.'!BF18-100</f>
        <v>10.721957040572789</v>
      </c>
      <c r="BF18" s="9">
        <f>'Ипотека в абс.вел.'!BS18*100/'Ипотека в абс.вел.'!BG18-100</f>
        <v>11.065645642134797</v>
      </c>
      <c r="BG18" s="9">
        <f>'Ипотека в абс.вел.'!BT18*100/'Ипотека в абс.вел.'!BH18-100</f>
        <v>10.867445834814816</v>
      </c>
      <c r="BH18" s="9">
        <f>'Ипотека в абс.вел.'!BU18*100/'Ипотека в абс.вел.'!BI18-100</f>
        <v>12.444827586206898</v>
      </c>
      <c r="BI18" s="9">
        <f>'Ипотека в абс.вел.'!BV18*100/'Ипотека в абс.вел.'!BJ18-100</f>
        <v>12.292392403640861</v>
      </c>
      <c r="BJ18" s="9">
        <f>'Ипотека в абс.вел.'!BW18*100/'Ипотека в абс.вел.'!BK18-100</f>
        <v>12.130620267583922</v>
      </c>
      <c r="BK18" s="9">
        <f>'Ипотека в абс.вел.'!BX18*100/'Ипотека в абс.вел.'!BL18-100</f>
        <v>11.390547127443995</v>
      </c>
      <c r="BL18" s="9">
        <f>'Ипотека в абс.вел.'!BY18*100/'Ипотека в абс.вел.'!BM18-100</f>
        <v>11.723192800336676</v>
      </c>
      <c r="BM18" s="9">
        <f>'Ипотека в абс.вел.'!BZ18*100/'Ипотека в абс.вел.'!BN18-100</f>
        <v>14.827357886395959</v>
      </c>
      <c r="BN18" s="9">
        <f>'Ипотека в абс.вел.'!CA18*100/'Ипотека в абс.вел.'!BO18-100</f>
        <v>17.818939923157529</v>
      </c>
      <c r="BO18" s="9">
        <f>'Ипотека в абс.вел.'!CB18*100/'Ипотека в абс.вел.'!BP18-100</f>
        <v>20.055079625981037</v>
      </c>
      <c r="BP18" s="9">
        <f>'Ипотека в абс.вел.'!CC18*100/'Ипотека в абс.вел.'!BQ18-100</f>
        <v>19.569644531123728</v>
      </c>
      <c r="BQ18" s="9">
        <f>'Ипотека в абс.вел.'!CD18*100/'Ипотека в абс.вел.'!BR18-100</f>
        <v>23.845449156652478</v>
      </c>
      <c r="BR18" s="9">
        <f>'Ипотека в абс.вел.'!CE18*100/'Ипотека в абс.вел.'!BS18-100</f>
        <v>25.485263157894735</v>
      </c>
      <c r="BS18" s="9">
        <f>'Ипотека в абс.вел.'!CF18*100/'Ипотека в абс.вел.'!BT18-100</f>
        <v>26.817156690322975</v>
      </c>
      <c r="BT18" s="9">
        <f>'Ипотека в абс.вел.'!CG18*100/'Ипотека в абс.вел.'!BU18-100</f>
        <v>27.637564271622352</v>
      </c>
      <c r="BU18" s="9">
        <f>'Ипотека в абс.вел.'!CH18*100/'Ипотека в абс.вел.'!BV18-100</f>
        <v>26.820042229983287</v>
      </c>
      <c r="BV18" s="9">
        <f>'Ипотека в абс.вел.'!CI18*100/'Ипотека в абс.вел.'!BW18-100</f>
        <v>26.805704951993945</v>
      </c>
      <c r="BW18" s="9">
        <f>'Ипотека в абс.вел.'!CJ18*100/'Ипотека в абс.вел.'!BX18-100</f>
        <v>25.040808700611635</v>
      </c>
      <c r="BX18" s="9">
        <f>'Ипотека в абс.вел.'!CK18*100/'Ипотека в абс.вел.'!BY18-100</f>
        <v>24.185058192881641</v>
      </c>
      <c r="BY18" s="9">
        <f>'Ипотека в абс.вел.'!CL18*100/'Ипотека в абс.вел.'!BZ18-100</f>
        <v>22.285346970799822</v>
      </c>
      <c r="BZ18" s="9">
        <f>'Ипотека в абс.вел.'!CM18*100/'Ипотека в абс.вел.'!CA18-100</f>
        <v>20.992949852234091</v>
      </c>
      <c r="CA18" s="9">
        <f>'Ипотека в абс.вел.'!CN18*100/'Ипотека в абс.вел.'!CB18-100</f>
        <v>21.285508337035665</v>
      </c>
      <c r="CB18" s="9">
        <f>'Ипотека в абс.вел.'!CO18*100/'Ипотека в абс.вел.'!CC18-100</f>
        <v>19.379286106930763</v>
      </c>
      <c r="CC18" s="9">
        <f>'Ипотека в абс.вел.'!CP18*100/'Ипотека в абс.вел.'!CD18-100</f>
        <v>15.57914889913846</v>
      </c>
      <c r="CD18" s="9">
        <f>'Ипотека в абс.вел.'!CQ18*100/'Ипотека в абс.вел.'!CE18-100</f>
        <v>11.238895739487134</v>
      </c>
      <c r="CE18" s="9">
        <f>'Ипотека в абс.вел.'!CR18*100/'Ипотека в абс.вел.'!CF18-100</f>
        <v>8.1919336944462628</v>
      </c>
      <c r="CF18" s="9">
        <f>'Ипотека в абс.вел.'!CS18*100/'Ипотека в абс.вел.'!CG18-100</f>
        <v>4.2117824192721685</v>
      </c>
      <c r="CG18" s="9">
        <f>'Ипотека в абс.вел.'!CT18*100/'Ипотека в абс.вел.'!CH18-100</f>
        <v>2.5526710329045983</v>
      </c>
      <c r="CH18" s="9">
        <f>'Ипотека в абс.вел.'!CU18*100/'Ипотека в абс.вел.'!CI18-100</f>
        <v>-0.53723746838625175</v>
      </c>
      <c r="CI18" s="9">
        <f>'Ипотека в абс.вел.'!CV18*100/'Ипотека в абс.вел.'!CJ18-100</f>
        <v>-0.34602348241178049</v>
      </c>
      <c r="CJ18" s="9">
        <f>'Ипотека в абс.вел.'!CW18*100/'Ипотека в абс.вел.'!CK18-100</f>
        <v>-1.2062998250048622</v>
      </c>
      <c r="CK18" s="9">
        <f>'Ипотека в абс.вел.'!CX18*100/'Ипотека в абс.вел.'!CL18-100</f>
        <v>-1.2747174595321695</v>
      </c>
      <c r="CL18" s="9">
        <f>'Ипотека в абс.вел.'!CY18*100/'Ипотека в абс.вел.'!CM18-100</f>
        <v>-1.5520554972779621</v>
      </c>
      <c r="CM18" s="9">
        <f>'Ипотека в абс.вел.'!CZ18*100/'Ипотека в абс.вел.'!CN18-100</f>
        <v>-3.6496295797917213</v>
      </c>
      <c r="CN18" s="9">
        <f>'Ипотека в абс.вел.'!DA18*100/'Ипотека в абс.вел.'!CO18-100</f>
        <v>-3.865664205806425</v>
      </c>
      <c r="CO18" s="9">
        <f>'Ипотека в абс.вел.'!DB18*100/'Ипотека в абс.вел.'!CP18-100</f>
        <v>-3.0810468933530046</v>
      </c>
      <c r="CP18" s="9">
        <f>'Ипотека в абс.вел.'!DC18*100/'Ипотека в абс.вел.'!CQ18-100</f>
        <v>-2.0096675187958652</v>
      </c>
      <c r="CQ18" s="9">
        <f>'Ипотека в абс.вел.'!DD18*100/'Ипотека в абс.вел.'!CR18-100</f>
        <v>-1.0088519596459236</v>
      </c>
      <c r="CR18" s="9">
        <f>'Ипотека в абс.вел.'!DE18*100/'Ипотека в абс.вел.'!CS18-100</f>
        <v>1.8828339340470137</v>
      </c>
      <c r="CS18" s="9">
        <f>'Ипотека в абс.вел.'!DF18*100/'Ипотека в абс.вел.'!CT18-100</f>
        <v>2.9354056861462681</v>
      </c>
    </row>
    <row r="19" spans="1:97" x14ac:dyDescent="0.25">
      <c r="A19" s="8" t="s">
        <v>17</v>
      </c>
      <c r="B19" s="9">
        <f>'Ипотека в абс.вел.'!O19*100/'Ипотека в абс.вел.'!C19-100</f>
        <v>20.130781365804481</v>
      </c>
      <c r="C19" s="9">
        <f>'Ипотека в абс.вел.'!P19*100/'Ипотека в абс.вел.'!D19-100</f>
        <v>21.32269404049859</v>
      </c>
      <c r="D19" s="9">
        <f>'Ипотека в абс.вел.'!Q19*100/'Ипотека в абс.вел.'!E19-100</f>
        <v>24.016278133764345</v>
      </c>
      <c r="E19" s="9">
        <f>'Ипотека в абс.вел.'!R19*100/'Ипотека в абс.вел.'!F19-100</f>
        <v>25.095665799902363</v>
      </c>
      <c r="F19" s="9">
        <f>'Ипотека в абс.вел.'!S19*100/'Ипотека в абс.вел.'!G19-100</f>
        <v>25.629270461659132</v>
      </c>
      <c r="G19" s="9">
        <f>'Ипотека в абс.вел.'!T19*100/'Ипотека в абс.вел.'!H19-100</f>
        <v>26.364611407165512</v>
      </c>
      <c r="H19" s="9">
        <f>'Ипотека в абс.вел.'!U19*100/'Ипотека в абс.вел.'!I19-100</f>
        <v>27.107359764169246</v>
      </c>
      <c r="I19" s="9">
        <f>'Ипотека в абс.вел.'!V19*100/'Ипотека в абс.вел.'!J19-100</f>
        <v>27.788616208845283</v>
      </c>
      <c r="J19" s="9">
        <f>'Ипотека в абс.вел.'!W19*100/'Ипотека в абс.вел.'!K19-100</f>
        <v>28.091879088673721</v>
      </c>
      <c r="K19" s="9">
        <f>'Ипотека в абс.вел.'!X19*100/'Ипотека в абс.вел.'!L19-100</f>
        <v>25.23791613967569</v>
      </c>
      <c r="L19" s="9">
        <f>'Ипотека в абс.вел.'!Y19*100/'Ипотека в абс.вел.'!M19-100</f>
        <v>28.42643463414214</v>
      </c>
      <c r="M19" s="9">
        <f>'Ипотека в абс.вел.'!Z19*100/'Ипотека в абс.вел.'!N19-100</f>
        <v>28.446396680843407</v>
      </c>
      <c r="N19" s="9">
        <f>'Ипотека в абс.вел.'!AA19*100/'Ипотека в абс.вел.'!O19-100</f>
        <v>23.416080256553826</v>
      </c>
      <c r="O19" s="9">
        <f>'Ипотека в абс.вел.'!AB19*100/'Ипотека в абс.вел.'!P19-100</f>
        <v>22.571530968721845</v>
      </c>
      <c r="P19" s="9">
        <f>'Ипотека в абс.вел.'!AC19*100/'Ипотека в абс.вел.'!Q19-100</f>
        <v>22.09264468674867</v>
      </c>
      <c r="Q19" s="9">
        <f>'Ипотека в абс.вел.'!AD19*100/'Ипотека в абс.вел.'!R19-100</f>
        <v>20.931555538990168</v>
      </c>
      <c r="R19" s="9">
        <f>'Ипотека в абс.вел.'!AE19*100/'Ипотека в абс.вел.'!S19-100</f>
        <v>19.892774806865319</v>
      </c>
      <c r="S19" s="9">
        <f>'Ипотека в абс.вел.'!AF19*100/'Ипотека в абс.вел.'!T19-100</f>
        <v>18.554033456829046</v>
      </c>
      <c r="T19" s="9">
        <f>'Ипотека в абс.вел.'!AG19*100/'Ипотека в абс.вел.'!U19-100</f>
        <v>15.934041329751025</v>
      </c>
      <c r="U19" s="9">
        <f>'Ипотека в абс.вел.'!AH19*100/'Ипотека в абс.вел.'!V19-100</f>
        <v>16.044632424821614</v>
      </c>
      <c r="V19" s="9">
        <f>'Ипотека в абс.вел.'!AI19*100/'Ипотека в абс.вел.'!W19-100</f>
        <v>14.638241762863203</v>
      </c>
      <c r="W19" s="9">
        <f>'Ипотека в абс.вел.'!AJ19*100/'Ипотека в абс.вел.'!X19-100</f>
        <v>13.226789593941163</v>
      </c>
      <c r="X19" s="9">
        <f>'Ипотека в абс.вел.'!AK19*100/'Ипотека в абс.вел.'!Y19-100</f>
        <v>11.328876919126827</v>
      </c>
      <c r="Y19" s="9">
        <f>'Ипотека в абс.вел.'!AL19*100/'Ипотека в абс.вел.'!Z19-100</f>
        <v>10.760863965663276</v>
      </c>
      <c r="Z19" s="9">
        <f>'Ипотека в абс.вел.'!AM19*100/'Ипотека в абс.вел.'!AA19-100</f>
        <v>13.704903189859309</v>
      </c>
      <c r="AA19" s="9">
        <f>'Ипотека в абс.вел.'!AN19*100/'Ипотека в абс.вел.'!AB19-100</f>
        <v>13.565062693511692</v>
      </c>
      <c r="AB19" s="9">
        <f>'Ипотека в абс.вел.'!AO19*100/'Ипотека в абс.вел.'!AC19-100</f>
        <v>13.491527712144745</v>
      </c>
      <c r="AC19" s="9">
        <f>'Ипотека в абс.вел.'!AP19*100/'Ипотека в абс.вел.'!AD19-100</f>
        <v>12.188844052541555</v>
      </c>
      <c r="AD19" s="9">
        <f>'Ипотека в абс.вел.'!AQ19*100/'Ипотека в абс.вел.'!AE19-100</f>
        <v>11.638518226730355</v>
      </c>
      <c r="AE19" s="9">
        <f>'Ипотека в абс.вел.'!AR19*100/'Ипотека в абс.вел.'!AF19-100</f>
        <v>11.759644109624631</v>
      </c>
      <c r="AF19" s="9">
        <f>'Ипотека в абс.вел.'!AS19*100/'Ипотека в абс.вел.'!AG19-100</f>
        <v>14.405264868378296</v>
      </c>
      <c r="AG19" s="9">
        <f>'Ипотека в абс.вел.'!AT19*100/'Ипотека в абс.вел.'!AH19-100</f>
        <v>15.802148051822954</v>
      </c>
      <c r="AH19" s="9">
        <f>'Ипотека в абс.вел.'!AU19*100/'Ипотека в абс.вел.'!AI19-100</f>
        <v>17.290997928559008</v>
      </c>
      <c r="AI19" s="9">
        <f>'Ипотека в абс.вел.'!AV19*100/'Ипотека в абс.вел.'!AJ19-100</f>
        <v>21.913796396511103</v>
      </c>
      <c r="AJ19" s="9">
        <f>'Ипотека в абс.вел.'!AW19*100/'Ипотека в абс.вел.'!AK19-100</f>
        <v>19.578341518345894</v>
      </c>
      <c r="AK19" s="9">
        <f>'Ипотека в абс.вел.'!AX19*100/'Ипотека в абс.вел.'!AL19-100</f>
        <v>18.928185328185322</v>
      </c>
      <c r="AL19" s="9">
        <f>'Ипотека в абс.вел.'!AY19*100/'Ипотека в абс.вел.'!AM19-100</f>
        <v>18.829150268747227</v>
      </c>
      <c r="AM19" s="9">
        <f>'Ипотека в абс.вел.'!AZ19*100/'Ипотека в абс.вел.'!AN19-100</f>
        <v>18.838964286252235</v>
      </c>
      <c r="AN19" s="9">
        <f>'Ипотека в абс.вел.'!BA19*100/'Ипотека в абс.вел.'!AO19-100</f>
        <v>20.25547987984416</v>
      </c>
      <c r="AO19" s="9">
        <f>'Ипотека в абс.вел.'!BB19*100/'Ипотека в абс.вел.'!AP19-100</f>
        <v>23.514261608371939</v>
      </c>
      <c r="AP19" s="9">
        <f>'Ипотека в абс.вел.'!BC19*100/'Ипотека в абс.вел.'!AQ19-100</f>
        <v>25.130112617248372</v>
      </c>
      <c r="AQ19" s="9">
        <f>'Ипотека в абс.вел.'!BD19*100/'Ипотека в абс.вел.'!AR19-100</f>
        <v>27.164959686206146</v>
      </c>
      <c r="AR19" s="9">
        <f>'Ипотека в абс.вел.'!BE19*100/'Ипотека в абс.вел.'!AS19-100</f>
        <v>26.821958667708259</v>
      </c>
      <c r="AS19" s="9">
        <f>'Ипотека в абс.вел.'!BF19*100/'Ипотека в абс.вел.'!AT19-100</f>
        <v>26.20612210946598</v>
      </c>
      <c r="AT19" s="9">
        <f>'Ипотека в абс.вел.'!BG19*100/'Ипотека в абс.вел.'!AU19-100</f>
        <v>25.566220880069025</v>
      </c>
      <c r="AU19" s="9">
        <f>'Ипотека в абс.вел.'!BH19*100/'Ипотека в абс.вел.'!AV19-100</f>
        <v>24.240169199435996</v>
      </c>
      <c r="AV19" s="9">
        <f>'Ипотека в абс.вел.'!BI19*100/'Ипотека в абс.вел.'!AW19-100</f>
        <v>24.990844407240772</v>
      </c>
      <c r="AW19" s="9">
        <f>'Ипотека в абс.вел.'!BJ19*100/'Ипотека в абс.вел.'!AX19-100</f>
        <v>27.986130950835005</v>
      </c>
      <c r="AX19" s="9">
        <f>'Ипотека в абс.вел.'!BK19*100/'Ипотека в абс.вел.'!AY19-100</f>
        <v>28.514542713179281</v>
      </c>
      <c r="AY19" s="9">
        <f>'Ипотека в абс.вел.'!BL19*100/'Ипотека в абс.вел.'!AZ19-100</f>
        <v>29.129486919488954</v>
      </c>
      <c r="AZ19" s="9">
        <f>'Ипотека в абс.вел.'!BM19*100/'Ипотека в абс.вел.'!BA19-100</f>
        <v>29.194850804407224</v>
      </c>
      <c r="BA19" s="9">
        <f>'Ипотека в абс.вел.'!BN19*100/'Ипотека в абс.вел.'!BB19-100</f>
        <v>24.609023907963333</v>
      </c>
      <c r="BB19" s="9">
        <f>'Ипотека в абс.вел.'!BO19*100/'Ипотека в абс.вел.'!BC19-100</f>
        <v>21.860864048125393</v>
      </c>
      <c r="BC19" s="9">
        <f>'Ипотека в абс.вел.'!BP19*100/'Ипотека в абс.вел.'!BD19-100</f>
        <v>19.057737564831953</v>
      </c>
      <c r="BD19" s="9">
        <f>'Ипотека в абс.вел.'!BQ19*100/'Ипотека в абс.вел.'!BE19-100</f>
        <v>18.080614633381487</v>
      </c>
      <c r="BE19" s="9">
        <f>'Ипотека в абс.вел.'!BR19*100/'Ипотека в абс.вел.'!BF19-100</f>
        <v>16.866040533860598</v>
      </c>
      <c r="BF19" s="9">
        <f>'Ипотека в абс.вел.'!BS19*100/'Ипотека в абс.вел.'!BG19-100</f>
        <v>16.706033927421089</v>
      </c>
      <c r="BG19" s="9">
        <f>'Ипотека в абс.вел.'!BT19*100/'Ипотека в абс.вел.'!BH19-100</f>
        <v>16.305707050008934</v>
      </c>
      <c r="BH19" s="9">
        <f>'Ипотека в абс.вел.'!BU19*100/'Ипотека в абс.вел.'!BI19-100</f>
        <v>17.891861913083517</v>
      </c>
      <c r="BI19" s="9">
        <f>'Ипотека в абс.вел.'!BV19*100/'Ипотека в абс.вел.'!BJ19-100</f>
        <v>17.130188621812763</v>
      </c>
      <c r="BJ19" s="9">
        <f>'Ипотека в абс.вел.'!BW19*100/'Ипотека в абс.вел.'!BK19-100</f>
        <v>16.445059462928427</v>
      </c>
      <c r="BK19" s="9">
        <f>'Ипотека в абс.вел.'!BX19*100/'Ипотека в абс.вел.'!BL19-100</f>
        <v>15.930819215139678</v>
      </c>
      <c r="BL19" s="9">
        <f>'Ипотека в абс.вел.'!BY19*100/'Ипотека в абс.вел.'!BM19-100</f>
        <v>15.521268042421227</v>
      </c>
      <c r="BM19" s="9">
        <f>'Ипотека в абс.вел.'!BZ19*100/'Ипотека в абс.вел.'!BN19-100</f>
        <v>18.809386420465472</v>
      </c>
      <c r="BN19" s="9">
        <f>'Ипотека в абс.вел.'!CA19*100/'Ипотека в абс.вел.'!BO19-100</f>
        <v>21.945293442733586</v>
      </c>
      <c r="BO19" s="9">
        <f>'Ипотека в абс.вел.'!CB19*100/'Ипотека в абс.вел.'!BP19-100</f>
        <v>24.496238581407852</v>
      </c>
      <c r="BP19" s="9">
        <f>'Ипотека в абс.вел.'!CC19*100/'Ипотека в абс.вел.'!BQ19-100</f>
        <v>24.129067749186689</v>
      </c>
      <c r="BQ19" s="9">
        <f>'Ипотека в абс.вел.'!CD19*100/'Ипотека в абс.вел.'!BR19-100</f>
        <v>28.051772269689536</v>
      </c>
      <c r="BR19" s="9">
        <f>'Ипотека в абс.вел.'!CE19*100/'Ипотека в абс.вел.'!BS19-100</f>
        <v>30.751609935602573</v>
      </c>
      <c r="BS19" s="9">
        <f>'Ипотека в абс.вел.'!CF19*100/'Ипотека в абс.вел.'!BT19-100</f>
        <v>33.100831225153598</v>
      </c>
      <c r="BT19" s="9">
        <f>'Ипотека в абс.вел.'!CG19*100/'Ипотека в абс.вел.'!BU19-100</f>
        <v>34.512386717675156</v>
      </c>
      <c r="BU19" s="9">
        <f>'Ипотека в абс.вел.'!CH19*100/'Ипотека в абс.вел.'!BV19-100</f>
        <v>33.946638946638956</v>
      </c>
      <c r="BV19" s="9">
        <f>'Ипотека в абс.вел.'!CI19*100/'Ипотека в абс.вел.'!BW19-100</f>
        <v>34.232643852367261</v>
      </c>
      <c r="BW19" s="9">
        <f>'Ипотека в абс.вел.'!CJ19*100/'Ипотека в абс.вел.'!BX19-100</f>
        <v>33.020625190503608</v>
      </c>
      <c r="BX19" s="9">
        <f>'Ипотека в абс.вел.'!CK19*100/'Ипотека в абс.вел.'!BY19-100</f>
        <v>32.266430252212245</v>
      </c>
      <c r="BY19" s="9">
        <f>'Ипотека в абс.вел.'!CL19*100/'Ипотека в абс.вел.'!BZ19-100</f>
        <v>31.155595849050485</v>
      </c>
      <c r="BZ19" s="9">
        <f>'Ипотека в абс.вел.'!CM19*100/'Ипотека в абс.вел.'!CA19-100</f>
        <v>30.227391324973524</v>
      </c>
      <c r="CA19" s="9">
        <f>'Ипотека в абс.вел.'!CN19*100/'Ипотека в абс.вел.'!CB19-100</f>
        <v>31.716829164900389</v>
      </c>
      <c r="CB19" s="9">
        <f>'Ипотека в абс.вел.'!CO19*100/'Ипотека в абс.вел.'!CC19-100</f>
        <v>30.781750246422092</v>
      </c>
      <c r="CC19" s="9">
        <f>'Ипотека в абс.вел.'!CP19*100/'Ипотека в абс.вел.'!CD19-100</f>
        <v>26.433389854146938</v>
      </c>
      <c r="CD19" s="9">
        <f>'Ипотека в абс.вел.'!CQ19*100/'Ипотека в абс.вел.'!CE19-100</f>
        <v>21.281670618531308</v>
      </c>
      <c r="CE19" s="9">
        <f>'Ипотека в абс.вел.'!CR19*100/'Ипотека в абс.вел.'!CF19-100</f>
        <v>18.169105867658644</v>
      </c>
      <c r="CF19" s="9">
        <f>'Ипотека в абс.вел.'!CS19*100/'Ипотека в абс.вел.'!CG19-100</f>
        <v>13.250364582989647</v>
      </c>
      <c r="CG19" s="9">
        <f>'Ипотека в абс.вел.'!CT19*100/'Ипотека в абс.вел.'!CH19-100</f>
        <v>11.304550275499906</v>
      </c>
      <c r="CH19" s="9">
        <f>'Ипотека в абс.вел.'!CU19*100/'Ипотека в абс.вел.'!CI19-100</f>
        <v>7.6636365385972454</v>
      </c>
      <c r="CI19" s="9">
        <f>'Ипотека в абс.вел.'!CV19*100/'Ипотека в абс.вел.'!CJ19-100</f>
        <v>7.0562924866970462</v>
      </c>
      <c r="CJ19" s="9">
        <f>'Ипотека в абс.вел.'!CW19*100/'Ипотека в абс.вел.'!CK19-100</f>
        <v>5.9441851724245964</v>
      </c>
      <c r="CK19" s="9">
        <f>'Ипотека в абс.вел.'!CX19*100/'Ипотека в абс.вел.'!CL19-100</f>
        <v>5.0732285359847396</v>
      </c>
      <c r="CL19" s="9">
        <f>'Ипотека в абс.вел.'!CY19*100/'Ипотека в абс.вел.'!CM19-100</f>
        <v>4.0028170895336643</v>
      </c>
      <c r="CM19" s="9">
        <f>'Ипотека в абс.вел.'!CZ19*100/'Ипотека в абс.вел.'!CN19-100</f>
        <v>0.40785038854039612</v>
      </c>
      <c r="CN19" s="9">
        <f>'Ипотека в абс.вел.'!DA19*100/'Ипотека в абс.вел.'!CO19-100</f>
        <v>-0.83139555264726539</v>
      </c>
      <c r="CO19" s="9">
        <f>'Ипотека в абс.вел.'!DB19*100/'Ипотека в абс.вел.'!CP19-100</f>
        <v>-0.39536935974547305</v>
      </c>
      <c r="CP19" s="9">
        <f>'Ипотека в абс.вел.'!DC19*100/'Ипотека в абс.вел.'!CQ19-100</f>
        <v>0.50529662246046314</v>
      </c>
      <c r="CQ19" s="9">
        <f>'Ипотека в абс.вел.'!DD19*100/'Ипотека в абс.вел.'!CR19-100</f>
        <v>1.3332797187532321</v>
      </c>
      <c r="CR19" s="9">
        <f>'Ипотека в абс.вел.'!DE19*100/'Ипотека в абс.вел.'!CS19-100</f>
        <v>4.5069716762904761</v>
      </c>
      <c r="CS19" s="9">
        <f>'Ипотека в абс.вел.'!DF19*100/'Ипотека в абс.вел.'!CT19-100</f>
        <v>6.495340135263902</v>
      </c>
    </row>
    <row r="20" spans="1:97" x14ac:dyDescent="0.25">
      <c r="A20" s="8" t="s">
        <v>18</v>
      </c>
      <c r="B20" s="9">
        <f>'Ипотека в абс.вел.'!O20*100/'Ипотека в абс.вел.'!C20-100</f>
        <v>18.073625194456469</v>
      </c>
      <c r="C20" s="9">
        <f>'Ипотека в абс.вел.'!P20*100/'Ипотека в абс.вел.'!D20-100</f>
        <v>19.026372042997863</v>
      </c>
      <c r="D20" s="9">
        <f>'Ипотека в абс.вел.'!Q20*100/'Ипотека в абс.вел.'!E20-100</f>
        <v>20.730843066994026</v>
      </c>
      <c r="E20" s="9">
        <f>'Ипотека в абс.вел.'!R20*100/'Ипотека в абс.вел.'!F20-100</f>
        <v>21.737739256312437</v>
      </c>
      <c r="F20" s="9">
        <f>'Ипотека в абс.вел.'!S20*100/'Ипотека в абс.вел.'!G20-100</f>
        <v>21.849746968446837</v>
      </c>
      <c r="G20" s="9">
        <f>'Ипотека в абс.вел.'!T20*100/'Ипотека в абс.вел.'!H20-100</f>
        <v>22.108508782993226</v>
      </c>
      <c r="H20" s="9">
        <f>'Ипотека в абс.вел.'!U20*100/'Ипотека в абс.вел.'!I20-100</f>
        <v>22.018320272344312</v>
      </c>
      <c r="I20" s="9">
        <f>'Ипотека в абс.вел.'!V20*100/'Ипотека в абс.вел.'!J20-100</f>
        <v>21.691495560951466</v>
      </c>
      <c r="J20" s="9">
        <f>'Ипотека в абс.вел.'!W20*100/'Ипотека в абс.вел.'!K20-100</f>
        <v>22.399246686043824</v>
      </c>
      <c r="K20" s="9">
        <f>'Ипотека в абс.вел.'!X20*100/'Ипотека в абс.вел.'!L20-100</f>
        <v>20.430404487485447</v>
      </c>
      <c r="L20" s="9">
        <f>'Ипотека в абс.вел.'!Y20*100/'Ипотека в абс.вел.'!M20-100</f>
        <v>24.383889280993841</v>
      </c>
      <c r="M20" s="9">
        <f>'Ипотека в абс.вел.'!Z20*100/'Ипотека в абс.вел.'!N20-100</f>
        <v>24.620101035894407</v>
      </c>
      <c r="N20" s="9">
        <f>'Ипотека в абс.вел.'!AA20*100/'Ипотека в абс.вел.'!O20-100</f>
        <v>19.821993548963164</v>
      </c>
      <c r="O20" s="9">
        <f>'Ипотека в абс.вел.'!AB20*100/'Ипотека в абс.вел.'!P20-100</f>
        <v>19.253875996185641</v>
      </c>
      <c r="P20" s="9">
        <f>'Ипотека в абс.вел.'!AC20*100/'Ипотека в абс.вел.'!Q20-100</f>
        <v>19.074852319504984</v>
      </c>
      <c r="Q20" s="9">
        <f>'Ипотека в абс.вел.'!AD20*100/'Ипотека в абс.вел.'!R20-100</f>
        <v>18.753173640736037</v>
      </c>
      <c r="R20" s="9">
        <f>'Ипотека в абс.вел.'!AE20*100/'Ипотека в абс.вел.'!S20-100</f>
        <v>18.115438078716423</v>
      </c>
      <c r="S20" s="9">
        <f>'Ипотека в абс.вел.'!AF20*100/'Ипотека в абс.вел.'!T20-100</f>
        <v>16.600470535406558</v>
      </c>
      <c r="T20" s="9">
        <f>'Ипотека в абс.вел.'!AG20*100/'Ипотека в абс.вел.'!U20-100</f>
        <v>13.261945270170841</v>
      </c>
      <c r="U20" s="9">
        <f>'Ипотека в абс.вел.'!AH20*100/'Ипотека в абс.вел.'!V20-100</f>
        <v>14.108934674423921</v>
      </c>
      <c r="V20" s="9">
        <f>'Ипотека в абс.вел.'!AI20*100/'Ипотека в абс.вел.'!W20-100</f>
        <v>13.419524059504397</v>
      </c>
      <c r="W20" s="9">
        <f>'Ипотека в абс.вел.'!AJ20*100/'Ипотека в абс.вел.'!X20-100</f>
        <v>12.003434127726621</v>
      </c>
      <c r="X20" s="9">
        <f>'Ипотека в абс.вел.'!AK20*100/'Ипотека в абс.вел.'!Y20-100</f>
        <v>9.4637636849383568</v>
      </c>
      <c r="Y20" s="9">
        <f>'Ипотека в абс.вел.'!AL20*100/'Ипотека в абс.вел.'!Z20-100</f>
        <v>8.8996631505430628</v>
      </c>
      <c r="Z20" s="9">
        <f>'Ипотека в абс.вел.'!AM20*100/'Ипотека в абс.вел.'!AA20-100</f>
        <v>11.513884047868018</v>
      </c>
      <c r="AA20" s="9">
        <f>'Ипотека в абс.вел.'!AN20*100/'Ипотека в абс.вел.'!AB20-100</f>
        <v>11.377915876533621</v>
      </c>
      <c r="AB20" s="9">
        <f>'Ипотека в абс.вел.'!AO20*100/'Ипотека в абс.вел.'!AC20-100</f>
        <v>11.27821239097203</v>
      </c>
      <c r="AC20" s="9">
        <f>'Ипотека в абс.вел.'!AP20*100/'Ипотека в абс.вел.'!AD20-100</f>
        <v>10.043358994779226</v>
      </c>
      <c r="AD20" s="9">
        <f>'Ипотека в абс.вел.'!AQ20*100/'Ипотека в абс.вел.'!AE20-100</f>
        <v>10.336269191065028</v>
      </c>
      <c r="AE20" s="9">
        <f>'Ипотека в абс.вел.'!AR20*100/'Ипотека в абс.вел.'!AF20-100</f>
        <v>11.169250223472218</v>
      </c>
      <c r="AF20" s="9">
        <f>'Ипотека в абс.вел.'!AS20*100/'Ипотека в абс.вел.'!AG20-100</f>
        <v>14.706400211286208</v>
      </c>
      <c r="AG20" s="9">
        <f>'Ипотека в абс.вел.'!AT20*100/'Ипотека в абс.вел.'!AH20-100</f>
        <v>15.889295357547255</v>
      </c>
      <c r="AH20" s="9">
        <f>'Ипотека в абс.вел.'!AU20*100/'Ипотека в абс.вел.'!AI20-100</f>
        <v>17.27711618925008</v>
      </c>
      <c r="AI20" s="9">
        <f>'Ипотека в абс.вел.'!AV20*100/'Ипотека в абс.вел.'!AJ20-100</f>
        <v>21.643658326143225</v>
      </c>
      <c r="AJ20" s="9">
        <f>'Ипотека в абс.вел.'!AW20*100/'Ипотека в абс.вел.'!AK20-100</f>
        <v>19.013755625371488</v>
      </c>
      <c r="AK20" s="9">
        <f>'Ипотека в абс.вел.'!AX20*100/'Ипотека в абс.вел.'!AL20-100</f>
        <v>18.649295065458205</v>
      </c>
      <c r="AL20" s="9">
        <f>'Ипотека в абс.вел.'!AY20*100/'Ипотека в абс.вел.'!AM20-100</f>
        <v>18.528860179204003</v>
      </c>
      <c r="AM20" s="9">
        <f>'Ипотека в абс.вел.'!AZ20*100/'Ипотека в абс.вел.'!AN20-100</f>
        <v>18.7449998974338</v>
      </c>
      <c r="AN20" s="9">
        <f>'Ипотека в абс.вел.'!BA20*100/'Ипотека в абс.вел.'!AO20-100</f>
        <v>19.763237106321085</v>
      </c>
      <c r="AO20" s="9">
        <f>'Ипотека в абс.вел.'!BB20*100/'Ипотека в абс.вел.'!AP20-100</f>
        <v>23.070119009327755</v>
      </c>
      <c r="AP20" s="9">
        <f>'Ипотека в абс.вел.'!BC20*100/'Ипотека в абс.вел.'!AQ20-100</f>
        <v>23.814073852891411</v>
      </c>
      <c r="AQ20" s="9">
        <f>'Ипотека в абс.вел.'!BD20*100/'Ипотека в абс.вел.'!AR20-100</f>
        <v>25.250049029221415</v>
      </c>
      <c r="AR20" s="9">
        <f>'Ипотека в абс.вел.'!BE20*100/'Ипотека в абс.вел.'!AS20-100</f>
        <v>24.755362830500019</v>
      </c>
      <c r="AS20" s="9">
        <f>'Ипотека в абс.вел.'!BF20*100/'Ипотека в абс.вел.'!AT20-100</f>
        <v>23.789481595610752</v>
      </c>
      <c r="AT20" s="9">
        <f>'Ипотека в абс.вел.'!BG20*100/'Ипотека в абс.вел.'!AU20-100</f>
        <v>22.835135481274122</v>
      </c>
      <c r="AU20" s="9">
        <f>'Ипотека в абс.вел.'!BH20*100/'Ипотека в абс.вел.'!AV20-100</f>
        <v>21.413625563003151</v>
      </c>
      <c r="AV20" s="9">
        <f>'Ипотека в абс.вел.'!BI20*100/'Ипотека в абс.вел.'!AW20-100</f>
        <v>20.173013466512089</v>
      </c>
      <c r="AW20" s="9">
        <f>'Ипотека в абс.вел.'!BJ20*100/'Ипотека в абс.вел.'!AX20-100</f>
        <v>22.829911764185809</v>
      </c>
      <c r="AX20" s="9">
        <f>'Ипотека в абс.вел.'!BK20*100/'Ипотека в абс.вел.'!AY20-100</f>
        <v>22.989697971238698</v>
      </c>
      <c r="AY20" s="9">
        <f>'Ипотека в абс.вел.'!BL20*100/'Ипотека в абс.вел.'!AZ20-100</f>
        <v>23.62015651182476</v>
      </c>
      <c r="AZ20" s="9">
        <f>'Ипотека в абс.вел.'!BM20*100/'Ипотека в абс.вел.'!BA20-100</f>
        <v>23.168139801632819</v>
      </c>
      <c r="BA20" s="9">
        <f>'Ипотека в абс.вел.'!BN20*100/'Ипотека в абс.вел.'!BB20-100</f>
        <v>18.951323097027114</v>
      </c>
      <c r="BB20" s="9">
        <f>'Ипотека в абс.вел.'!BO20*100/'Ипотека в абс.вел.'!BC20-100</f>
        <v>16.699893887263258</v>
      </c>
      <c r="BC20" s="9">
        <f>'Ипотека в абс.вел.'!BP20*100/'Ипотека в абс.вел.'!BD20-100</f>
        <v>13.9951460111172</v>
      </c>
      <c r="BD20" s="9">
        <f>'Ипотека в абс.вел.'!BQ20*100/'Ипотека в абс.вел.'!BE20-100</f>
        <v>13.271301138111355</v>
      </c>
      <c r="BE20" s="9">
        <f>'Ипотека в абс.вел.'!BR20*100/'Ипотека в абс.вел.'!BF20-100</f>
        <v>12.435870192161744</v>
      </c>
      <c r="BF20" s="9">
        <f>'Ипотека в абс.вел.'!BS20*100/'Ипотека в абс.вел.'!BG20-100</f>
        <v>13.405225058834048</v>
      </c>
      <c r="BG20" s="9">
        <f>'Ипотека в абс.вел.'!BT20*100/'Ипотека в абс.вел.'!BH20-100</f>
        <v>13.411713159047764</v>
      </c>
      <c r="BH20" s="9">
        <f>'Ипотека в абс.вел.'!BU20*100/'Ипотека в абс.вел.'!BI20-100</f>
        <v>16.894990723562145</v>
      </c>
      <c r="BI20" s="9">
        <f>'Ипотека в абс.вел.'!BV20*100/'Ипотека в абс.вел.'!BJ20-100</f>
        <v>16.473281124035466</v>
      </c>
      <c r="BJ20" s="9">
        <f>'Ипотека в абс.вел.'!BW20*100/'Ипотека в абс.вел.'!BK20-100</f>
        <v>16.21521176689204</v>
      </c>
      <c r="BK20" s="9">
        <f>'Ипотека в абс.вел.'!BX20*100/'Ипотека в абс.вел.'!BL20-100</f>
        <v>15.352152040245954</v>
      </c>
      <c r="BL20" s="9">
        <f>'Ипотека в абс.вел.'!BY20*100/'Ипотека в абс.вел.'!BM20-100</f>
        <v>15.831495912022902</v>
      </c>
      <c r="BM20" s="9">
        <f>'Ипотека в абс.вел.'!BZ20*100/'Ипотека в абс.вел.'!BN20-100</f>
        <v>18.906374447282417</v>
      </c>
      <c r="BN20" s="9">
        <f>'Ипотека в абс.вел.'!CA20*100/'Ипотека в абс.вел.'!BO20-100</f>
        <v>22.008679479231247</v>
      </c>
      <c r="BO20" s="9">
        <f>'Ипотека в абс.вел.'!CB20*100/'Ипотека в абс.вел.'!BP20-100</f>
        <v>24.580031042676808</v>
      </c>
      <c r="BP20" s="9">
        <f>'Ипотека в абс.вел.'!CC20*100/'Ипотека в абс.вел.'!BQ20-100</f>
        <v>24.334342625154449</v>
      </c>
      <c r="BQ20" s="9">
        <f>'Ипотека в абс.вел.'!CD20*100/'Ипотека в абс.вел.'!BR20-100</f>
        <v>28.560242996962529</v>
      </c>
      <c r="BR20" s="9">
        <f>'Ипотека в абс.вел.'!CE20*100/'Ипотека в абс.вел.'!BS20-100</f>
        <v>30.942499146286991</v>
      </c>
      <c r="BS20" s="9">
        <f>'Ипотека в абс.вел.'!CF20*100/'Ипотека в абс.вел.'!BT20-100</f>
        <v>32.019368215007802</v>
      </c>
      <c r="BT20" s="9">
        <f>'Ипотека в абс.вел.'!CG20*100/'Ипотека в абс.вел.'!BU20-100</f>
        <v>32.773813453871355</v>
      </c>
      <c r="BU20" s="9">
        <f>'Ипотека в абс.вел.'!CH20*100/'Ипотека в абс.вел.'!BV20-100</f>
        <v>31.496656655171989</v>
      </c>
      <c r="BV20" s="9">
        <f>'Ипотека в абс.вел.'!CI20*100/'Ипотека в абс.вел.'!BW20-100</f>
        <v>31.478543227187203</v>
      </c>
      <c r="BW20" s="9">
        <f>'Ипотека в абс.вел.'!CJ20*100/'Ипотека в абс.вел.'!BX20-100</f>
        <v>29.956630242531446</v>
      </c>
      <c r="BX20" s="9">
        <f>'Ипотека в абс.вел.'!CK20*100/'Ипотека в абс.вел.'!BY20-100</f>
        <v>28.504711571430249</v>
      </c>
      <c r="BY20" s="9">
        <f>'Ипотека в абс.вел.'!CL20*100/'Ипотека в абс.вел.'!BZ20-100</f>
        <v>26.764060515071023</v>
      </c>
      <c r="BZ20" s="9">
        <f>'Ипотека в абс.вел.'!CM20*100/'Ипотека в абс.вел.'!CA20-100</f>
        <v>25.648148148148152</v>
      </c>
      <c r="CA20" s="9">
        <f>'Ипотека в абс.вел.'!CN20*100/'Ипотека в абс.вел.'!CB20-100</f>
        <v>25.898035237822228</v>
      </c>
      <c r="CB20" s="9">
        <f>'Ипотека в абс.вел.'!CO20*100/'Ипотека в абс.вел.'!CC20-100</f>
        <v>23.830688755173583</v>
      </c>
      <c r="CC20" s="9">
        <f>'Ипотека в абс.вел.'!CP20*100/'Ипотека в абс.вел.'!CD20-100</f>
        <v>19.328789994854617</v>
      </c>
      <c r="CD20" s="9">
        <f>'Ипотека в абс.вел.'!CQ20*100/'Ипотека в абс.вел.'!CE20-100</f>
        <v>14.26522362759161</v>
      </c>
      <c r="CE20" s="9">
        <f>'Ипотека в абс.вел.'!CR20*100/'Ипотека в абс.вел.'!CF20-100</f>
        <v>11.305442024249643</v>
      </c>
      <c r="CF20" s="9">
        <f>'Ипотека в абс.вел.'!CS20*100/'Ипотека в абс.вел.'!CG20-100</f>
        <v>8.7405565649803947</v>
      </c>
      <c r="CG20" s="9">
        <f>'Ипотека в абс.вел.'!CT20*100/'Ипотека в абс.вел.'!CH20-100</f>
        <v>7.2036845568192547</v>
      </c>
      <c r="CH20" s="9">
        <f>'Ипотека в абс.вел.'!CU20*100/'Ипотека в абс.вел.'!CI20-100</f>
        <v>5.2836401736267078</v>
      </c>
      <c r="CI20" s="9">
        <f>'Ипотека в абс.вел.'!CV20*100/'Ипотека в абс.вел.'!CJ20-100</f>
        <v>5.3563771277289902</v>
      </c>
      <c r="CJ20" s="9">
        <f>'Ипотека в абс.вел.'!CW20*100/'Ипотека в абс.вел.'!CK20-100</f>
        <v>4.5156779037244235</v>
      </c>
      <c r="CK20" s="9">
        <f>'Ипотека в абс.вел.'!CX20*100/'Ипотека в абс.вел.'!CL20-100</f>
        <v>4.0659590944290045</v>
      </c>
      <c r="CL20" s="9">
        <f>'Ипотека в абс.вел.'!CY20*100/'Ипотека в абс.вел.'!CM20-100</f>
        <v>3.3080503981163645</v>
      </c>
      <c r="CM20" s="9">
        <f>'Ипотека в абс.вел.'!CZ20*100/'Ипотека в абс.вел.'!CN20-100</f>
        <v>0.90027761478977197</v>
      </c>
      <c r="CN20" s="9">
        <f>'Ипотека в абс.вел.'!DA20*100/'Ипотека в абс.вел.'!CO20-100</f>
        <v>1.025636503135118</v>
      </c>
      <c r="CO20" s="9">
        <f>'Ипотека в абс.вел.'!DB20*100/'Ипотека в абс.вел.'!CP20-100</f>
        <v>2.0688502085569951</v>
      </c>
      <c r="CP20" s="9">
        <f>'Ипотека в абс.вел.'!DC20*100/'Ипотека в абс.вел.'!CQ20-100</f>
        <v>2.9011841747206404</v>
      </c>
      <c r="CQ20" s="9">
        <f>'Ипотека в абс.вел.'!DD20*100/'Ипотека в абс.вел.'!CR20-100</f>
        <v>4.0532132121605144</v>
      </c>
      <c r="CR20" s="9">
        <f>'Ипотека в абс.вел.'!DE20*100/'Ипотека в абс.вел.'!CS20-100</f>
        <v>5.4964383079764332</v>
      </c>
      <c r="CS20" s="9">
        <f>'Ипотека в абс.вел.'!DF20*100/'Ипотека в абс.вел.'!CT20-100</f>
        <v>6.8967331264138068</v>
      </c>
    </row>
    <row r="21" spans="1:97" x14ac:dyDescent="0.25">
      <c r="A21" s="8" t="s">
        <v>19</v>
      </c>
      <c r="B21" s="9">
        <f>'Ипотека в абс.вел.'!O21*100/'Ипотека в абс.вел.'!C21-100</f>
        <v>19.643686410343506</v>
      </c>
      <c r="C21" s="9">
        <f>'Ипотека в абс.вел.'!P21*100/'Ипотека в абс.вел.'!D21-100</f>
        <v>20.518222691510076</v>
      </c>
      <c r="D21" s="9">
        <f>'Ипотека в абс.вел.'!Q21*100/'Ипотека в абс.вел.'!E21-100</f>
        <v>21.655596989381237</v>
      </c>
      <c r="E21" s="9">
        <f>'Ипотека в абс.вел.'!R21*100/'Ипотека в абс.вел.'!F21-100</f>
        <v>22.577982455061573</v>
      </c>
      <c r="F21" s="9">
        <f>'Ипотека в абс.вел.'!S21*100/'Ипотека в абс.вел.'!G21-100</f>
        <v>23.47344424844367</v>
      </c>
      <c r="G21" s="9">
        <f>'Ипотека в абс.вел.'!T21*100/'Ипотека в абс.вел.'!H21-100</f>
        <v>25.102272686657059</v>
      </c>
      <c r="H21" s="9">
        <f>'Ипотека в абс.вел.'!U21*100/'Ипотека в абс.вел.'!I21-100</f>
        <v>25.591345023855055</v>
      </c>
      <c r="I21" s="9">
        <f>'Ипотека в абс.вел.'!V21*100/'Ипотека в абс.вел.'!J21-100</f>
        <v>26.821387889864198</v>
      </c>
      <c r="J21" s="9">
        <f>'Ипотека в абс.вел.'!W21*100/'Ипотека в абс.вел.'!K21-100</f>
        <v>27.180695386654904</v>
      </c>
      <c r="K21" s="9">
        <f>'Ипотека в абс.вел.'!X21*100/'Ипотека в абс.вел.'!L21-100</f>
        <v>27.143093262882928</v>
      </c>
      <c r="L21" s="9">
        <f>'Ипотека в абс.вел.'!Y21*100/'Ипотека в абс.вел.'!M21-100</f>
        <v>33.298487365927912</v>
      </c>
      <c r="M21" s="9">
        <f>'Ипотека в абс.вел.'!Z21*100/'Ипотека в абс.вел.'!N21-100</f>
        <v>33.992650165749893</v>
      </c>
      <c r="N21" s="9">
        <f>'Ипотека в абс.вел.'!AA21*100/'Ипотека в абс.вел.'!O21-100</f>
        <v>28.261756605899535</v>
      </c>
      <c r="O21" s="9">
        <f>'Ипотека в абс.вел.'!AB21*100/'Ипотека в абс.вел.'!P21-100</f>
        <v>28.10153071980514</v>
      </c>
      <c r="P21" s="9">
        <f>'Ипотека в абс.вел.'!AC21*100/'Ипотека в абс.вел.'!Q21-100</f>
        <v>28.248483818478888</v>
      </c>
      <c r="Q21" s="9">
        <f>'Ипотека в абс.вел.'!AD21*100/'Ипотека в абс.вел.'!R21-100</f>
        <v>28.341841542324232</v>
      </c>
      <c r="R21" s="9">
        <f>'Ипотека в абс.вел.'!AE21*100/'Ипотека в абс.вел.'!S21-100</f>
        <v>28.015922262804452</v>
      </c>
      <c r="S21" s="9">
        <f>'Ипотека в абс.вел.'!AF21*100/'Ипотека в абс.вел.'!T21-100</f>
        <v>26.635162812621061</v>
      </c>
      <c r="T21" s="9">
        <f>'Ипотека в абс.вел.'!AG21*100/'Ипотека в абс.вел.'!U21-100</f>
        <v>25.19327920953188</v>
      </c>
      <c r="U21" s="9">
        <f>'Ипотека в абс.вел.'!AH21*100/'Ипотека в абс.вел.'!V21-100</f>
        <v>25.788308184766223</v>
      </c>
      <c r="V21" s="9">
        <f>'Ипотека в абс.вел.'!AI21*100/'Ипотека в абс.вел.'!W21-100</f>
        <v>24.428783265663995</v>
      </c>
      <c r="W21" s="9">
        <f>'Ипотека в абс.вел.'!AJ21*100/'Ипотека в абс.вел.'!X21-100</f>
        <v>24.024007014366134</v>
      </c>
      <c r="X21" s="9">
        <f>'Ипотека в абс.вел.'!AK21*100/'Ипотека в абс.вел.'!Y21-100</f>
        <v>20.66481441938096</v>
      </c>
      <c r="Y21" s="9">
        <f>'Ипотека в абс.вел.'!AL21*100/'Ипотека в абс.вел.'!Z21-100</f>
        <v>20.497800065468311</v>
      </c>
      <c r="Z21" s="9">
        <f>'Ипотека в абс.вел.'!AM21*100/'Ипотека в абс.вел.'!AA21-100</f>
        <v>24.851514545100216</v>
      </c>
      <c r="AA21" s="9">
        <f>'Ипотека в абс.вел.'!AN21*100/'Ипотека в абс.вел.'!AB21-100</f>
        <v>25.362848691392614</v>
      </c>
      <c r="AB21" s="9">
        <f>'Ипотека в абс.вел.'!AO21*100/'Ипотека в абс.вел.'!AC21-100</f>
        <v>25.986211049980241</v>
      </c>
      <c r="AC21" s="9">
        <f>'Ипотека в абс.вел.'!AP21*100/'Ипотека в абс.вел.'!AD21-100</f>
        <v>23.66077024605697</v>
      </c>
      <c r="AD21" s="9">
        <f>'Ипотека в абс.вел.'!AQ21*100/'Ипотека в абс.вел.'!AE21-100</f>
        <v>22.638103465381278</v>
      </c>
      <c r="AE21" s="9">
        <f>'Ипотека в абс.вел.'!AR21*100/'Ипотека в абс.вел.'!AF21-100</f>
        <v>22.373646940048673</v>
      </c>
      <c r="AF21" s="9">
        <f>'Ипотека в абс.вел.'!AS21*100/'Ипотека в абс.вел.'!AG21-100</f>
        <v>24.33251748539891</v>
      </c>
      <c r="AG21" s="9">
        <f>'Ипотека в абс.вел.'!AT21*100/'Ипотека в абс.вел.'!AH21-100</f>
        <v>25.075386246696468</v>
      </c>
      <c r="AH21" s="9">
        <f>'Ипотека в абс.вел.'!AU21*100/'Ипотека в абс.вел.'!AI21-100</f>
        <v>27.819134551519454</v>
      </c>
      <c r="AI21" s="9">
        <f>'Ипотека в абс.вел.'!AV21*100/'Ипотека в абс.вел.'!AJ21-100</f>
        <v>30.964086799800725</v>
      </c>
      <c r="AJ21" s="9">
        <f>'Ипотека в абс.вел.'!AW21*100/'Ипотека в абс.вел.'!AK21-100</f>
        <v>29.737595740483414</v>
      </c>
      <c r="AK21" s="9">
        <f>'Ипотека в абс.вел.'!AX21*100/'Ипотека в абс.вел.'!AL21-100</f>
        <v>29.625771244769965</v>
      </c>
      <c r="AL21" s="9">
        <f>'Ипотека в абс.вел.'!AY21*100/'Ипотека в абс.вел.'!AM21-100</f>
        <v>29.852622580550531</v>
      </c>
      <c r="AM21" s="9">
        <f>'Ипотека в абс.вел.'!AZ21*100/'Ипотека в абс.вел.'!AN21-100</f>
        <v>29.875261422813111</v>
      </c>
      <c r="AN21" s="9">
        <f>'Ипотека в абс.вел.'!BA21*100/'Ипотека в абс.вел.'!AO21-100</f>
        <v>30.792756707554503</v>
      </c>
      <c r="AO21" s="9">
        <f>'Ипотека в абс.вел.'!BB21*100/'Ипотека в абс.вел.'!AP21-100</f>
        <v>35.221243335370616</v>
      </c>
      <c r="AP21" s="9">
        <f>'Ипотека в абс.вел.'!BC21*100/'Ипотека в абс.вел.'!AQ21-100</f>
        <v>38.115537683524309</v>
      </c>
      <c r="AQ21" s="9">
        <f>'Ипотека в абс.вел.'!BD21*100/'Ипотека в абс.вел.'!AR21-100</f>
        <v>40.471360817219988</v>
      </c>
      <c r="AR21" s="9">
        <f>'Ипотека в абс.вел.'!BE21*100/'Ипотека в абс.вел.'!AS21-100</f>
        <v>39.700447586376015</v>
      </c>
      <c r="AS21" s="9">
        <f>'Ипотека в абс.вел.'!BF21*100/'Ипотека в абс.вел.'!AT21-100</f>
        <v>38.505900374968519</v>
      </c>
      <c r="AT21" s="9">
        <f>'Ипотека в абс.вел.'!BG21*100/'Ипотека в абс.вел.'!AU21-100</f>
        <v>36.695257123786433</v>
      </c>
      <c r="AU21" s="9">
        <f>'Ипотека в абс.вел.'!BH21*100/'Ипотека в абс.вел.'!AV21-100</f>
        <v>34.543973691870121</v>
      </c>
      <c r="AV21" s="9">
        <f>'Ипотека в абс.вел.'!BI21*100/'Ипотека в абс.вел.'!AW21-100</f>
        <v>33.521487790430029</v>
      </c>
      <c r="AW21" s="9">
        <f>'Ипотека в абс.вел.'!BJ21*100/'Ипотека в абс.вел.'!AX21-100</f>
        <v>34.839601471158716</v>
      </c>
      <c r="AX21" s="9">
        <f>'Ипотека в абс.вел.'!BK21*100/'Ипотека в абс.вел.'!AY21-100</f>
        <v>34.593341271915818</v>
      </c>
      <c r="AY21" s="9">
        <f>'Ипотека в абс.вел.'!BL21*100/'Ипотека в абс.вел.'!AZ21-100</f>
        <v>34.611341197715262</v>
      </c>
      <c r="AZ21" s="9">
        <f>'Ипотека в абс.вел.'!BM21*100/'Ипотека в абс.вел.'!BA21-100</f>
        <v>32.757239623308124</v>
      </c>
      <c r="BA21" s="9">
        <f>'Ипотека в абс.вел.'!BN21*100/'Ипотека в абс.вел.'!BB21-100</f>
        <v>28.192483484081578</v>
      </c>
      <c r="BB21" s="9">
        <f>'Ипотека в абс.вел.'!BO21*100/'Ипотека в абс.вел.'!BC21-100</f>
        <v>25.096591010553766</v>
      </c>
      <c r="BC21" s="9">
        <f>'Ипотека в абс.вел.'!BP21*100/'Ипотека в абс.вел.'!BD21-100</f>
        <v>22.859121666077968</v>
      </c>
      <c r="BD21" s="9">
        <f>'Ипотека в абс.вел.'!BQ21*100/'Ипотека в абс.вел.'!BE21-100</f>
        <v>22.513994614301723</v>
      </c>
      <c r="BE21" s="9">
        <f>'Ипотека в абс.вел.'!BR21*100/'Ипотека в абс.вел.'!BF21-100</f>
        <v>21.640116521457415</v>
      </c>
      <c r="BF21" s="9">
        <f>'Ипотека в абс.вел.'!BS21*100/'Ипотека в абс.вел.'!BG21-100</f>
        <v>21.10828467663805</v>
      </c>
      <c r="BG21" s="9">
        <f>'Ипотека в абс.вел.'!BT21*100/'Ипотека в абс.вел.'!BH21-100</f>
        <v>19.549949427189389</v>
      </c>
      <c r="BH21" s="9">
        <f>'Ипотека в абс.вел.'!BU21*100/'Ипотека в абс.вел.'!BI21-100</f>
        <v>19.503987224861461</v>
      </c>
      <c r="BI21" s="9">
        <f>'Ипотека в абс.вел.'!BV21*100/'Ипотека в абс.вел.'!BJ21-100</f>
        <v>17.679990920109717</v>
      </c>
      <c r="BJ21" s="9">
        <f>'Ипотека в абс.вел.'!BW21*100/'Ипотека в абс.вел.'!BK21-100</f>
        <v>16.397591329168634</v>
      </c>
      <c r="BK21" s="9">
        <f>'Ипотека в абс.вел.'!BX21*100/'Ипотека в абс.вел.'!BL21-100</f>
        <v>14.70541746305507</v>
      </c>
      <c r="BL21" s="9">
        <f>'Ипотека в абс.вел.'!BY21*100/'Ипотека в абс.вел.'!BM21-100</f>
        <v>14.628817955215197</v>
      </c>
      <c r="BM21" s="9">
        <f>'Ипотека в абс.вел.'!BZ21*100/'Ипотека в абс.вел.'!BN21-100</f>
        <v>16.216963067432602</v>
      </c>
      <c r="BN21" s="9">
        <f>'Ипотека в абс.вел.'!CA21*100/'Ипотека в абс.вел.'!BO21-100</f>
        <v>17.826657705811783</v>
      </c>
      <c r="BO21" s="9">
        <f>'Ипотека в абс.вел.'!CB21*100/'Ипотека в абс.вел.'!BP21-100</f>
        <v>18.508832950190708</v>
      </c>
      <c r="BP21" s="9">
        <f>'Ипотека в абс.вел.'!CC21*100/'Ипотека в абс.вел.'!BQ21-100</f>
        <v>17.532383469852689</v>
      </c>
      <c r="BQ21" s="9">
        <f>'Ипотека в абс.вел.'!CD21*100/'Ипотека в абс.вел.'!BR21-100</f>
        <v>19.615413162881268</v>
      </c>
      <c r="BR21" s="9">
        <f>'Ипотека в абс.вел.'!CE21*100/'Ипотека в абс.вел.'!BS21-100</f>
        <v>21.16495623754075</v>
      </c>
      <c r="BS21" s="9">
        <f>'Ипотека в абс.вел.'!CF21*100/'Ипотека в абс.вел.'!BT21-100</f>
        <v>22.826505646704248</v>
      </c>
      <c r="BT21" s="9">
        <f>'Ипотека в абс.вел.'!CG21*100/'Ипотека в абс.вел.'!BU21-100</f>
        <v>23.124644595920614</v>
      </c>
      <c r="BU21" s="9">
        <f>'Ипотека в абс.вел.'!CH21*100/'Ипотека в абс.вел.'!BV21-100</f>
        <v>23.007986004377756</v>
      </c>
      <c r="BV21" s="9">
        <f>'Ипотека в абс.вел.'!CI21*100/'Ипотека в абс.вел.'!BW21-100</f>
        <v>24.207309662654723</v>
      </c>
      <c r="BW21" s="9">
        <f>'Ипотека в абс.вел.'!CJ21*100/'Ипотека в абс.вел.'!BX21-100</f>
        <v>23.294080198836895</v>
      </c>
      <c r="BX21" s="9">
        <f>'Ипотека в абс.вел.'!CK21*100/'Ипотека в абс.вел.'!BY21-100</f>
        <v>23.025402319727291</v>
      </c>
      <c r="BY21" s="9">
        <f>'Ипотека в абс.вел.'!CL21*100/'Ипотека в абс.вел.'!BZ21-100</f>
        <v>21.905298437294974</v>
      </c>
      <c r="BZ21" s="9">
        <f>'Ипотека в абс.вел.'!CM21*100/'Ипотека в абс.вел.'!CA21-100</f>
        <v>20.178791319505521</v>
      </c>
      <c r="CA21" s="9">
        <f>'Ипотека в абс.вел.'!CN21*100/'Ипотека в абс.вел.'!CB21-100</f>
        <v>20.730985097459453</v>
      </c>
      <c r="CB21" s="9">
        <f>'Ипотека в абс.вел.'!CO21*100/'Ипотека в абс.вел.'!CC21-100</f>
        <v>19.173194581603099</v>
      </c>
      <c r="CC21" s="9">
        <f>'Ипотека в абс.вел.'!CP21*100/'Ипотека в абс.вел.'!CD21-100</f>
        <v>15.842001571370034</v>
      </c>
      <c r="CD21" s="9">
        <f>'Ипотека в абс.вел.'!CQ21*100/'Ипотека в абс.вел.'!CE21-100</f>
        <v>11.395290438549608</v>
      </c>
      <c r="CE21" s="9">
        <f>'Ипотека в абс.вел.'!CR21*100/'Ипотека в абс.вел.'!CF21-100</f>
        <v>6.4707270990048045</v>
      </c>
      <c r="CF21" s="9">
        <f>'Ипотека в абс.вел.'!CS21*100/'Ипотека в абс.вел.'!CG21-100</f>
        <v>5.6111339813356267</v>
      </c>
      <c r="CG21" s="9">
        <f>'Ипотека в абс.вел.'!CT21*100/'Ипотека в абс.вел.'!CH21-100</f>
        <v>4.5157384175712139</v>
      </c>
      <c r="CH21" s="9">
        <f>'Ипотека в абс.вел.'!CU21*100/'Ипотека в абс.вел.'!CI21-100</f>
        <v>5.2014103158367817</v>
      </c>
      <c r="CI21" s="9">
        <f>'Ипотека в абс.вел.'!CV21*100/'Ипотека в абс.вел.'!CJ21-100</f>
        <v>5.2870258216630504</v>
      </c>
      <c r="CJ21" s="9">
        <f>'Ипотека в абс.вел.'!CW21*100/'Ипотека в абс.вел.'!CK21-100</f>
        <v>4.3728561539819282</v>
      </c>
      <c r="CK21" s="9">
        <f>'Ипотека в абс.вел.'!CX21*100/'Ипотека в абс.вел.'!CL21-100</f>
        <v>4.5545963173779</v>
      </c>
      <c r="CL21" s="9">
        <f>'Ипотека в абс.вел.'!CY21*100/'Ипотека в абс.вел.'!CM21-100</f>
        <v>4.8436298472892503</v>
      </c>
      <c r="CM21" s="9">
        <f>'Ипотека в абс.вел.'!CZ21*100/'Ипотека в абс.вел.'!CN21-100</f>
        <v>2.8095669242631658</v>
      </c>
      <c r="CN21" s="9">
        <f>'Ипотека в абс.вел.'!DA21*100/'Ипотека в абс.вел.'!CO21-100</f>
        <v>3.7430770433929439</v>
      </c>
      <c r="CO21" s="9">
        <f>'Ипотека в абс.вел.'!DB21*100/'Ипотека в абс.вел.'!CP21-100</f>
        <v>4.2326491868621758</v>
      </c>
      <c r="CP21" s="9">
        <f>'Ипотека в абс.вел.'!DC21*100/'Ипотека в абс.вел.'!CQ21-100</f>
        <v>6.0952249647102974</v>
      </c>
      <c r="CQ21" s="9">
        <f>'Ипотека в абс.вел.'!DD21*100/'Ипотека в абс.вел.'!CR21-100</f>
        <v>9.7427911235404565</v>
      </c>
      <c r="CR21" s="9">
        <f>'Ипотека в абс.вел.'!DE21*100/'Ипотека в абс.вел.'!CS21-100</f>
        <v>10.367065129940158</v>
      </c>
      <c r="CS21" s="9">
        <f>'Ипотека в абс.вел.'!DF21*100/'Ипотека в абс.вел.'!CT21-100</f>
        <v>11.66854950390983</v>
      </c>
    </row>
    <row r="22" spans="1:97" x14ac:dyDescent="0.25">
      <c r="A22" s="8" t="s">
        <v>21</v>
      </c>
      <c r="B22" s="9">
        <f>'Ипотека в абс.вел.'!O23*100/'Ипотека в абс.вел.'!C23-100</f>
        <v>11.172123055841595</v>
      </c>
      <c r="C22" s="9">
        <f>'Ипотека в абс.вел.'!P23*100/'Ипотека в абс.вел.'!D23-100</f>
        <v>12.892601231065271</v>
      </c>
      <c r="D22" s="9">
        <f>'Ипотека в абс.вел.'!Q23*100/'Ипотека в абс.вел.'!E23-100</f>
        <v>15.370612345333114</v>
      </c>
      <c r="E22" s="9">
        <f>'Ипотека в абс.вел.'!R23*100/'Ипотека в абс.вел.'!F23-100</f>
        <v>16.042560144045623</v>
      </c>
      <c r="F22" s="9">
        <f>'Ипотека в абс.вел.'!S23*100/'Ипотека в абс.вел.'!G23-100</f>
        <v>16.726988000117913</v>
      </c>
      <c r="G22" s="9">
        <f>'Ипотека в абс.вел.'!T23*100/'Ипотека в абс.вел.'!H23-100</f>
        <v>16.818009429445652</v>
      </c>
      <c r="H22" s="9">
        <f>'Ипотека в абс.вел.'!U23*100/'Ипотека в абс.вел.'!I23-100</f>
        <v>17.867645838576991</v>
      </c>
      <c r="I22" s="9">
        <f>'Ипотека в абс.вел.'!V23*100/'Ипотека в абс.вел.'!J23-100</f>
        <v>19.64197991481565</v>
      </c>
      <c r="J22" s="9">
        <f>'Ипотека в абс.вел.'!W23*100/'Ипотека в абс.вел.'!K23-100</f>
        <v>20.513827693313928</v>
      </c>
      <c r="K22" s="9">
        <f>'Ипотека в абс.вел.'!X23*100/'Ипотека в абс.вел.'!L23-100</f>
        <v>18.302978034863173</v>
      </c>
      <c r="L22" s="9">
        <f>'Ипотека в абс.вел.'!Y23*100/'Ипотека в абс.вел.'!M23-100</f>
        <v>22.259784743055747</v>
      </c>
      <c r="M22" s="9">
        <f>'Ипотека в абс.вел.'!Z23*100/'Ипотека в абс.вел.'!N23-100</f>
        <v>22.458277105882246</v>
      </c>
      <c r="N22" s="9">
        <f>'Ипотека в абс.вел.'!AA23*100/'Ипотека в абс.вел.'!O23-100</f>
        <v>18.881199727934302</v>
      </c>
      <c r="O22" s="9">
        <f>'Ипотека в абс.вел.'!AB23*100/'Ипотека в абс.вел.'!P23-100</f>
        <v>18.258647549808117</v>
      </c>
      <c r="P22" s="9">
        <f>'Ипотека в абс.вел.'!AC23*100/'Ипотека в абс.вел.'!Q23-100</f>
        <v>17.418605911998966</v>
      </c>
      <c r="Q22" s="9">
        <f>'Ипотека в абс.вел.'!AD23*100/'Ипотека в абс.вел.'!R23-100</f>
        <v>16.986474394310036</v>
      </c>
      <c r="R22" s="9">
        <f>'Ипотека в абс.вел.'!AE23*100/'Ипотека в абс.вел.'!S23-100</f>
        <v>16.176872322344181</v>
      </c>
      <c r="S22" s="9">
        <f>'Ипотека в абс.вел.'!AF23*100/'Ипотека в абс.вел.'!T23-100</f>
        <v>14.847085743524389</v>
      </c>
      <c r="T22" s="9">
        <f>'Ипотека в абс.вел.'!AG23*100/'Ипотека в абс.вел.'!U23-100</f>
        <v>12.384211373101806</v>
      </c>
      <c r="U22" s="9">
        <f>'Ипотека в абс.вел.'!AH23*100/'Ипотека в абс.вел.'!V23-100</f>
        <v>11.377572311058685</v>
      </c>
      <c r="V22" s="9">
        <f>'Ипотека в абс.вел.'!AI23*100/'Ипотека в абс.вел.'!W23-100</f>
        <v>11.015273203309292</v>
      </c>
      <c r="W22" s="9">
        <f>'Ипотека в абс.вел.'!AJ23*100/'Ипотека в абс.вел.'!X23-100</f>
        <v>11.340693893623794</v>
      </c>
      <c r="X22" s="9">
        <f>'Ипотека в абс.вел.'!AK23*100/'Ипотека в абс.вел.'!Y23-100</f>
        <v>8.6386519267523028</v>
      </c>
      <c r="Y22" s="9">
        <f>'Ипотека в абс.вел.'!AL23*100/'Ипотека в абс.вел.'!Z23-100</f>
        <v>8.6502080707641369</v>
      </c>
      <c r="Z22" s="9">
        <f>'Ипотека в абс.вел.'!AM23*100/'Ипотека в абс.вел.'!AA23-100</f>
        <v>10.802815464653676</v>
      </c>
      <c r="AA22" s="9">
        <f>'Ипотека в абс.вел.'!AN23*100/'Ипотека в абс.вел.'!AB23-100</f>
        <v>10.499364080594418</v>
      </c>
      <c r="AB22" s="9">
        <f>'Ипотека в абс.вел.'!AO23*100/'Ипотека в абс.вел.'!AC23-100</f>
        <v>10.81242334847029</v>
      </c>
      <c r="AC22" s="9">
        <f>'Ипотека в абс.вел.'!AP23*100/'Ипотека в абс.вел.'!AD23-100</f>
        <v>10.3127558539381</v>
      </c>
      <c r="AD22" s="9">
        <f>'Ипотека в абс.вел.'!AQ23*100/'Ипотека в абс.вел.'!AE23-100</f>
        <v>11.10205943691345</v>
      </c>
      <c r="AE22" s="9">
        <f>'Ипотека в абс.вел.'!AR23*100/'Ипотека в абс.вел.'!AF23-100</f>
        <v>12.657363130672394</v>
      </c>
      <c r="AF22" s="9">
        <f>'Ипотека в абс.вел.'!AS23*100/'Ипотека в абс.вел.'!AG23-100</f>
        <v>15.15121855730645</v>
      </c>
      <c r="AG22" s="9">
        <f>'Ипотека в абс.вел.'!AT23*100/'Ипотека в абс.вел.'!AH23-100</f>
        <v>16.568583069262104</v>
      </c>
      <c r="AH22" s="9">
        <f>'Ипотека в абс.вел.'!AU23*100/'Ипотека в абс.вел.'!AI23-100</f>
        <v>17.914421553090335</v>
      </c>
      <c r="AI22" s="9">
        <f>'Ипотека в абс.вел.'!AV23*100/'Ипотека в абс.вел.'!AJ23-100</f>
        <v>22.394460150567014</v>
      </c>
      <c r="AJ22" s="9">
        <f>'Ипотека в абс.вел.'!AW23*100/'Ипотека в абс.вел.'!AK23-100</f>
        <v>19.546777676922602</v>
      </c>
      <c r="AK22" s="9">
        <f>'Ипотека в абс.вел.'!AX23*100/'Ипотека в абс.вел.'!AL23-100</f>
        <v>19.231124665003236</v>
      </c>
      <c r="AL22" s="9">
        <f>'Ипотека в абс.вел.'!AY23*100/'Ипотека в абс.вел.'!AM23-100</f>
        <v>19.08181427606948</v>
      </c>
      <c r="AM22" s="9">
        <f>'Ипотека в абс.вел.'!AZ23*100/'Ипотека в абс.вел.'!AN23-100</f>
        <v>18.827805542935025</v>
      </c>
      <c r="AN22" s="9">
        <f>'Ипотека в абс.вел.'!BA23*100/'Ипотека в абс.вел.'!AO23-100</f>
        <v>19.520804044150637</v>
      </c>
      <c r="AO22" s="9">
        <f>'Ипотека в абс.вел.'!BB23*100/'Ипотека в абс.вел.'!AP23-100</f>
        <v>21.197007481296751</v>
      </c>
      <c r="AP22" s="9">
        <f>'Ипотека в абс.вел.'!BC23*100/'Ипотека в абс.вел.'!AQ23-100</f>
        <v>21.777386713594368</v>
      </c>
      <c r="AQ22" s="9">
        <f>'Ипотека в абс.вел.'!BD23*100/'Ипотека в абс.вел.'!AR23-100</f>
        <v>23.016285516285521</v>
      </c>
      <c r="AR22" s="9">
        <f>'Ипотека в абс.вел.'!BE23*100/'Ипотека в абс.вел.'!AS23-100</f>
        <v>22.323275251452046</v>
      </c>
      <c r="AS22" s="9">
        <f>'Ипотека в абс.вел.'!BF23*100/'Ипотека в абс.вел.'!AT23-100</f>
        <v>21.278779472954227</v>
      </c>
      <c r="AT22" s="9">
        <f>'Ипотека в абс.вел.'!BG23*100/'Ипотека в абс.вел.'!AU23-100</f>
        <v>19.16026020106446</v>
      </c>
      <c r="AU22" s="9">
        <f>'Ипотека в абс.вел.'!BH23*100/'Ипотека в абс.вел.'!AV23-100</f>
        <v>17.375619630946517</v>
      </c>
      <c r="AV22" s="9">
        <f>'Ипотека в абс.вел.'!BI23*100/'Ипотека в абс.вел.'!AW23-100</f>
        <v>19.050112583128239</v>
      </c>
      <c r="AW22" s="9">
        <f>'Ипотека в абс.вел.'!BJ23*100/'Ипотека в абс.вел.'!AX23-100</f>
        <v>19.756626879553551</v>
      </c>
      <c r="AX22" s="9">
        <f>'Ипотека в абс.вел.'!BK23*100/'Ипотека в абс.вел.'!AY23-100</f>
        <v>20.327801257602303</v>
      </c>
      <c r="AY22" s="9">
        <f>'Ипотека в абс.вел.'!BL23*100/'Ипотека в абс.вел.'!AZ23-100</f>
        <v>20.896739823099082</v>
      </c>
      <c r="AZ22" s="9">
        <f>'Ипотека в абс.вел.'!BM23*100/'Ипотека в абс.вел.'!BA23-100</f>
        <v>20.456991265610526</v>
      </c>
      <c r="BA22" s="9">
        <f>'Ипотека в абс.вел.'!BN23*100/'Ипотека в абс.вел.'!BB23-100</f>
        <v>17.313345091122869</v>
      </c>
      <c r="BB22" s="9">
        <f>'Ипотека в абс.вел.'!BO23*100/'Ипотека в абс.вел.'!BC23-100</f>
        <v>14.621868978805395</v>
      </c>
      <c r="BC22" s="9">
        <f>'Ипотека в абс.вел.'!BP23*100/'Ипотека в абс.вел.'!BD23-100</f>
        <v>11.865361594253926</v>
      </c>
      <c r="BD22" s="9">
        <f>'Ипотека в абс.вел.'!BQ23*100/'Ипотека в абс.вел.'!BE23-100</f>
        <v>11.117802381062674</v>
      </c>
      <c r="BE22" s="9">
        <f>'Ипотека в абс.вел.'!BR23*100/'Ипотека в абс.вел.'!BF23-100</f>
        <v>9.1649321836188591</v>
      </c>
      <c r="BF22" s="9">
        <f>'Ипотека в абс.вел.'!BS23*100/'Ипотека в абс.вел.'!BG23-100</f>
        <v>9.2397924655989243</v>
      </c>
      <c r="BG22" s="9">
        <f>'Ипотека в абс.вел.'!BT23*100/'Ипотека в абс.вел.'!BH23-100</f>
        <v>8.7516030601866248</v>
      </c>
      <c r="BH22" s="9">
        <f>'Ипотека в абс.вел.'!BU23*100/'Ипотека в абс.вел.'!BI23-100</f>
        <v>9.0653177919507328</v>
      </c>
      <c r="BI22" s="9">
        <f>'Ипотека в абс.вел.'!BV23*100/'Ипотека в абс.вел.'!BJ23-100</f>
        <v>9.6369167044204289</v>
      </c>
      <c r="BJ22" s="9">
        <f>'Ипотека в абс.вел.'!BW23*100/'Ипотека в абс.вел.'!BK23-100</f>
        <v>9.4298809217853119</v>
      </c>
      <c r="BK22" s="9">
        <f>'Ипотека в абс.вел.'!BX23*100/'Ипотека в абс.вел.'!BL23-100</f>
        <v>8.8806426447953726</v>
      </c>
      <c r="BL22" s="9">
        <f>'Ипотека в абс.вел.'!BY23*100/'Ипотека в абс.вел.'!BM23-100</f>
        <v>9.1230184288712053</v>
      </c>
      <c r="BM22" s="9">
        <f>'Ипотека в абс.вел.'!BZ23*100/'Ипотека в абс.вел.'!BN23-100</f>
        <v>11.062390378351296</v>
      </c>
      <c r="BN22" s="9">
        <f>'Ипотека в абс.вел.'!CA23*100/'Ипотека в абс.вел.'!BO23-100</f>
        <v>14.107709440860674</v>
      </c>
      <c r="BO22" s="9">
        <f>'Ипотека в абс.вел.'!CB23*100/'Ипотека в абс.вел.'!BP23-100</f>
        <v>15.789584120189687</v>
      </c>
      <c r="BP22" s="9">
        <f>'Ипотека в абс.вел.'!CC23*100/'Ипотека в абс.вел.'!BQ23-100</f>
        <v>15.925292866969613</v>
      </c>
      <c r="BQ22" s="9">
        <f>'Ипотека в абс.вел.'!CD23*100/'Ипотека в абс.вел.'!BR23-100</f>
        <v>20.522544418370771</v>
      </c>
      <c r="BR22" s="9">
        <f>'Ипотека в абс.вел.'!CE23*100/'Ипотека в абс.вел.'!BS23-100</f>
        <v>23.318052285962082</v>
      </c>
      <c r="BS22" s="9">
        <f>'Ипотека в абс.вел.'!CF23*100/'Ипотека в абс.вел.'!BT23-100</f>
        <v>24.601496421600515</v>
      </c>
      <c r="BT22" s="9">
        <f>'Ипотека в абс.вел.'!CG23*100/'Ипотека в абс.вел.'!BU23-100</f>
        <v>25.290369414421676</v>
      </c>
      <c r="BU22" s="9">
        <f>'Ипотека в абс.вел.'!CH23*100/'Ипотека в абс.вел.'!BV23-100</f>
        <v>23.931523022432117</v>
      </c>
      <c r="BV22" s="9">
        <f>'Ипотека в абс.вел.'!CI23*100/'Ипотека в абс.вел.'!BW23-100</f>
        <v>23.792934729425582</v>
      </c>
      <c r="BW22" s="9">
        <f>'Ипотека в абс.вел.'!CJ23*100/'Ипотека в абс.вел.'!BX23-100</f>
        <v>22.486009178753321</v>
      </c>
      <c r="BX22" s="9">
        <f>'Ипотека в абс.вел.'!CK23*100/'Ипотека в абс.вел.'!BY23-100</f>
        <v>20.949316476904912</v>
      </c>
      <c r="BY22" s="9">
        <f>'Ипотека в абс.вел.'!CL23*100/'Ипотека в абс.вел.'!BZ23-100</f>
        <v>20.178605000940024</v>
      </c>
      <c r="BZ22" s="9">
        <f>'Ипотека в абс.вел.'!CM23*100/'Ипотека в абс.вел.'!CA23-100</f>
        <v>18.782800847067492</v>
      </c>
      <c r="CA22" s="9">
        <f>'Ипотека в абс.вел.'!CN23*100/'Ипотека в абс.вел.'!CB23-100</f>
        <v>19.448018411467302</v>
      </c>
      <c r="CB22" s="9">
        <f>'Ипотека в абс.вел.'!CO23*100/'Ипотека в абс.вел.'!CC23-100</f>
        <v>17.580105728773333</v>
      </c>
      <c r="CC22" s="9">
        <f>'Ипотека в абс.вел.'!CP23*100/'Ипотека в абс.вел.'!CD23-100</f>
        <v>13.784051596752604</v>
      </c>
      <c r="CD22" s="9">
        <f>'Ипотека в абс.вел.'!CQ23*100/'Ипотека в абс.вел.'!CE23-100</f>
        <v>8.5166951337955084</v>
      </c>
      <c r="CE22" s="9">
        <f>'Ипотека в абс.вел.'!CR23*100/'Ипотека в абс.вел.'!CF23-100</f>
        <v>5.6001566477384017</v>
      </c>
      <c r="CF22" s="9">
        <f>'Ипотека в абс.вел.'!CS23*100/'Ипотека в абс.вел.'!CG23-100</f>
        <v>3.4940612225190648</v>
      </c>
      <c r="CG22" s="9">
        <f>'Ипотека в абс.вел.'!CT23*100/'Ипотека в абс.вел.'!CH23-100</f>
        <v>2.1291797656473221</v>
      </c>
      <c r="CH22" s="9">
        <f>'Ипотека в абс.вел.'!CU23*100/'Ипотека в абс.вел.'!CI23-100</f>
        <v>-1.1367229494719595</v>
      </c>
      <c r="CI22" s="9">
        <f>'Ипотека в абс.вел.'!CV23*100/'Ипотека в абс.вел.'!CJ23-100</f>
        <v>-1.2600192876227254</v>
      </c>
      <c r="CJ22" s="9">
        <f>'Ипотека в абс.вел.'!CW23*100/'Ипотека в абс.вел.'!CK23-100</f>
        <v>-1.5631641086186505</v>
      </c>
      <c r="CK22" s="9">
        <f>'Ипотека в абс.вел.'!CX23*100/'Ипотека в абс.вел.'!CL23-100</f>
        <v>-1.8850804874614795</v>
      </c>
      <c r="CL22" s="9">
        <f>'Ипотека в абс.вел.'!CY23*100/'Ипотека в абс.вел.'!CM23-100</f>
        <v>-2.4959305480195297</v>
      </c>
      <c r="CM22" s="9">
        <f>'Ипотека в абс.вел.'!CZ23*100/'Ипотека в абс.вел.'!CN23-100</f>
        <v>-5.1080937571114333</v>
      </c>
      <c r="CN22" s="9">
        <f>'Ипотека в абс.вел.'!DA23*100/'Ипотека в абс.вел.'!CO23-100</f>
        <v>-5.0297441543943364</v>
      </c>
      <c r="CO22" s="9">
        <f>'Ипотека в абс.вел.'!DB23*100/'Ипотека в абс.вел.'!CP23-100</f>
        <v>-4.2809998166595307</v>
      </c>
      <c r="CP22" s="9">
        <f>'Ипотека в абс.вел.'!DC23*100/'Ипотека в абс.вел.'!CQ23-100</f>
        <v>-2.2189988272328804</v>
      </c>
      <c r="CQ22" s="9">
        <f>'Ипотека в абс.вел.'!DD23*100/'Ипотека в абс.вел.'!CR23-100</f>
        <v>-1.1372767167315629</v>
      </c>
      <c r="CR22" s="9">
        <f>'Ипотека в абс.вел.'!DE23*100/'Ипотека в абс.вел.'!CS23-100</f>
        <v>0.6655781043464799</v>
      </c>
      <c r="CS22" s="9">
        <f>'Ипотека в абс.вел.'!DF23*100/'Ипотека в абс.вел.'!CT23-100</f>
        <v>1.571755048738396</v>
      </c>
    </row>
    <row r="23" spans="1:97" x14ac:dyDescent="0.25">
      <c r="A23" s="8" t="s">
        <v>22</v>
      </c>
      <c r="B23" s="9">
        <f>'Ипотека в абс.вел.'!O24*100/'Ипотека в абс.вел.'!C24-100</f>
        <v>12.036419629185517</v>
      </c>
      <c r="C23" s="9">
        <f>'Ипотека в абс.вел.'!P24*100/'Ипотека в абс.вел.'!D24-100</f>
        <v>12.912510124888016</v>
      </c>
      <c r="D23" s="9">
        <f>'Ипотека в абс.вел.'!Q24*100/'Ипотека в абс.вел.'!E24-100</f>
        <v>16.394443927547172</v>
      </c>
      <c r="E23" s="9">
        <f>'Ипотека в абс.вел.'!R24*100/'Ипотека в абс.вел.'!F24-100</f>
        <v>17.190561798601294</v>
      </c>
      <c r="F23" s="9">
        <f>'Ипотека в абс.вел.'!S24*100/'Ипотека в абс.вел.'!G24-100</f>
        <v>17.930481002801798</v>
      </c>
      <c r="G23" s="9">
        <f>'Ипотека в абс.вел.'!T24*100/'Ипотека в абс.вел.'!H24-100</f>
        <v>18.342443980011026</v>
      </c>
      <c r="H23" s="9">
        <f>'Ипотека в абс.вел.'!U24*100/'Ипотека в абс.вел.'!I24-100</f>
        <v>18.364330912786926</v>
      </c>
      <c r="I23" s="9">
        <f>'Ипотека в абс.вел.'!V24*100/'Ипотека в абс.вел.'!J24-100</f>
        <v>18.977617436870617</v>
      </c>
      <c r="J23" s="9">
        <f>'Ипотека в абс.вел.'!W24*100/'Ипотека в абс.вел.'!K24-100</f>
        <v>18.890252642711857</v>
      </c>
      <c r="K23" s="9">
        <f>'Ипотека в абс.вел.'!X24*100/'Ипотека в абс.вел.'!L24-100</f>
        <v>15.550799974143288</v>
      </c>
      <c r="L23" s="9">
        <f>'Ипотека в абс.вел.'!Y24*100/'Ипотека в абс.вел.'!M24-100</f>
        <v>18.717078136931576</v>
      </c>
      <c r="M23" s="9">
        <f>'Ипотека в абс.вел.'!Z24*100/'Ипотека в абс.вел.'!N24-100</f>
        <v>18.911585062785178</v>
      </c>
      <c r="N23" s="9">
        <f>'Ипотека в абс.вел.'!AA24*100/'Ипотека в абс.вел.'!O24-100</f>
        <v>16.079857972479189</v>
      </c>
      <c r="O23" s="9">
        <f>'Ипотека в абс.вел.'!AB24*100/'Ипотека в абс.вел.'!P24-100</f>
        <v>15.33771040606824</v>
      </c>
      <c r="P23" s="9">
        <f>'Ипотека в абс.вел.'!AC24*100/'Ипотека в абс.вел.'!Q24-100</f>
        <v>15.102177748693265</v>
      </c>
      <c r="Q23" s="9">
        <f>'Ипотека в абс.вел.'!AD24*100/'Ипотека в абс.вел.'!R24-100</f>
        <v>14.417595860599718</v>
      </c>
      <c r="R23" s="9">
        <f>'Ипотека в абс.вел.'!AE24*100/'Ипотека в абс.вел.'!S24-100</f>
        <v>13.032758383172762</v>
      </c>
      <c r="S23" s="9">
        <f>'Ипотека в абс.вел.'!AF24*100/'Ипотека в абс.вел.'!T24-100</f>
        <v>11.794744588823406</v>
      </c>
      <c r="T23" s="9">
        <f>'Ипотека в абс.вел.'!AG24*100/'Ипотека в абс.вел.'!U24-100</f>
        <v>9.7706623387969245</v>
      </c>
      <c r="U23" s="9">
        <f>'Ипотека в абс.вел.'!AH24*100/'Ипотека в абс.вел.'!V24-100</f>
        <v>9.419402749588059</v>
      </c>
      <c r="V23" s="9">
        <f>'Ипотека в абс.вел.'!AI24*100/'Ипотека в абс.вел.'!W24-100</f>
        <v>8.9226640276529707</v>
      </c>
      <c r="W23" s="9">
        <f>'Ипотека в абс.вел.'!AJ24*100/'Ипотека в абс.вел.'!X24-100</f>
        <v>10.125654223545268</v>
      </c>
      <c r="X23" s="9">
        <f>'Ипотека в абс.вел.'!AK24*100/'Ипотека в абс.вел.'!Y24-100</f>
        <v>7.9296788395115811</v>
      </c>
      <c r="Y23" s="9">
        <f>'Ипотека в абс.вел.'!AL24*100/'Ипотека в абс.вел.'!Z24-100</f>
        <v>7.1600917086806533</v>
      </c>
      <c r="Z23" s="9">
        <f>'Ипотека в абс.вел.'!AM24*100/'Ипотека в абс.вел.'!AA24-100</f>
        <v>8.4564348814192982</v>
      </c>
      <c r="AA23" s="9">
        <f>'Ипотека в абс.вел.'!AN24*100/'Ипотека в абс.вел.'!AB24-100</f>
        <v>7.8233266823870906</v>
      </c>
      <c r="AB23" s="9">
        <f>'Ипотека в абс.вел.'!AO24*100/'Ипотека в абс.вел.'!AC24-100</f>
        <v>7.5871250967057051</v>
      </c>
      <c r="AC23" s="9">
        <f>'Ипотека в абс.вел.'!AP24*100/'Ипотека в абс.вел.'!AD24-100</f>
        <v>6.6404091889290839</v>
      </c>
      <c r="AD23" s="9">
        <f>'Ипотека в абс.вел.'!AQ24*100/'Ипотека в абс.вел.'!AE24-100</f>
        <v>6.6025027473501297</v>
      </c>
      <c r="AE23" s="9">
        <f>'Ипотека в абс.вел.'!AR24*100/'Ипотека в абс.вел.'!AF24-100</f>
        <v>7.1087374191387767</v>
      </c>
      <c r="AF23" s="9">
        <f>'Ипотека в абс.вел.'!AS24*100/'Ипотека в абс.вел.'!AG24-100</f>
        <v>9.37781307916336</v>
      </c>
      <c r="AG23" s="9">
        <f>'Ипотека в абс.вел.'!AT24*100/'Ипотека в абс.вел.'!AH24-100</f>
        <v>10.542792048557359</v>
      </c>
      <c r="AH23" s="9">
        <f>'Ипотека в абс.вел.'!AU24*100/'Ипотека в абс.вел.'!AI24-100</f>
        <v>12.034551586482209</v>
      </c>
      <c r="AI23" s="9">
        <f>'Ипотека в абс.вел.'!AV24*100/'Ипотека в абс.вел.'!AJ24-100</f>
        <v>14.846712072603751</v>
      </c>
      <c r="AJ23" s="9">
        <f>'Ипотека в абс.вел.'!AW24*100/'Ипотека в абс.вел.'!AK24-100</f>
        <v>13.955068009305649</v>
      </c>
      <c r="AK23" s="9">
        <f>'Ипотека в абс.вел.'!AX24*100/'Ипотека в абс.вел.'!AL24-100</f>
        <v>13.567039626250491</v>
      </c>
      <c r="AL23" s="9">
        <f>'Ипотека в абс.вел.'!AY24*100/'Ипотека в абс.вел.'!AM24-100</f>
        <v>13.427740976071377</v>
      </c>
      <c r="AM23" s="9">
        <f>'Ипотека в абс.вел.'!AZ24*100/'Ипотека в абс.вел.'!AN24-100</f>
        <v>13.786316303012967</v>
      </c>
      <c r="AN23" s="9">
        <f>'Ипотека в абс.вел.'!BA24*100/'Ипотека в абс.вел.'!AO24-100</f>
        <v>14.940299006655735</v>
      </c>
      <c r="AO23" s="9">
        <f>'Ипотека в абс.вел.'!BB24*100/'Ипотека в абс.вел.'!AP24-100</f>
        <v>17.007871383926329</v>
      </c>
      <c r="AP23" s="9">
        <f>'Ипотека в абс.вел.'!BC24*100/'Ипотека в абс.вел.'!AQ24-100</f>
        <v>17.689506675756121</v>
      </c>
      <c r="AQ23" s="9">
        <f>'Ипотека в абс.вел.'!BD24*100/'Ипотека в абс.вел.'!AR24-100</f>
        <v>18.714412664977132</v>
      </c>
      <c r="AR23" s="9">
        <f>'Ипотека в абс.вел.'!BE24*100/'Ипотека в абс.вел.'!AS24-100</f>
        <v>17.826942938290728</v>
      </c>
      <c r="AS23" s="9">
        <f>'Ипотека в абс.вел.'!BF24*100/'Ипотека в абс.вел.'!AT24-100</f>
        <v>16.741398027092089</v>
      </c>
      <c r="AT23" s="9">
        <f>'Ипотека в абс.вел.'!BG24*100/'Ипотека в абс.вел.'!AU24-100</f>
        <v>15.502994931654129</v>
      </c>
      <c r="AU23" s="9">
        <f>'Ипотека в абс.вел.'!BH24*100/'Ипотека в абс.вел.'!AV24-100</f>
        <v>12.686912746665072</v>
      </c>
      <c r="AV23" s="9">
        <f>'Ипотека в абс.вел.'!BI24*100/'Ипотека в абс.вел.'!AW24-100</f>
        <v>11.998748267691894</v>
      </c>
      <c r="AW23" s="9">
        <f>'Ипотека в абс.вел.'!BJ24*100/'Ипотека в абс.вел.'!AX24-100</f>
        <v>14.080665355034881</v>
      </c>
      <c r="AX23" s="9">
        <f>'Ипотека в абс.вел.'!BK24*100/'Ипотека в абс.вел.'!AY24-100</f>
        <v>14.256130627812041</v>
      </c>
      <c r="AY23" s="9">
        <f>'Ипотека в абс.вел.'!BL24*100/'Ипотека в абс.вел.'!AZ24-100</f>
        <v>14.757976285519973</v>
      </c>
      <c r="AZ23" s="9">
        <f>'Ипотека в абс.вел.'!BM24*100/'Ипотека в абс.вел.'!BA24-100</f>
        <v>14.553628586393529</v>
      </c>
      <c r="BA23" s="9">
        <f>'Ипотека в абс.вел.'!BN24*100/'Ипотека в абс.вел.'!BB24-100</f>
        <v>11.727654469106184</v>
      </c>
      <c r="BB23" s="9">
        <f>'Ипотека в абс.вел.'!BO24*100/'Ипотека в абс.вел.'!BC24-100</f>
        <v>10.060467350456335</v>
      </c>
      <c r="BC23" s="9">
        <f>'Ипотека в абс.вел.'!BP24*100/'Ипотека в абс.вел.'!BD24-100</f>
        <v>8.0748010757159818</v>
      </c>
      <c r="BD23" s="9">
        <f>'Ипотека в абс.вел.'!BQ24*100/'Ипотека в абс.вел.'!BE24-100</f>
        <v>7.8230500582072153</v>
      </c>
      <c r="BE23" s="9">
        <f>'Ипотека в абс.вел.'!BR24*100/'Ипотека в абс.вел.'!BF24-100</f>
        <v>6.5901188647206226</v>
      </c>
      <c r="BF23" s="9">
        <f>'Ипотека в абс.вел.'!BS24*100/'Ипотека в абс.вел.'!BG24-100</f>
        <v>7.1631828094250238</v>
      </c>
      <c r="BG23" s="9">
        <f>'Ипотека в абс.вел.'!BT24*100/'Ипотека в абс.вел.'!BH24-100</f>
        <v>8.2321438040193016</v>
      </c>
      <c r="BH23" s="9">
        <f>'Ипотека в абс.вел.'!BU24*100/'Ипотека в абс.вел.'!BI24-100</f>
        <v>9.8005561542862409</v>
      </c>
      <c r="BI23" s="9">
        <f>'Ипотека в абс.вел.'!BV24*100/'Ипотека в абс.вел.'!BJ24-100</f>
        <v>9.046368518010425</v>
      </c>
      <c r="BJ23" s="9">
        <f>'Ипотека в абс.вел.'!BW24*100/'Ипотека в абс.вел.'!BK24-100</f>
        <v>8.8002503553220066</v>
      </c>
      <c r="BK23" s="9">
        <f>'Ипотека в абс.вел.'!BX24*100/'Ипотека в абс.вел.'!BL24-100</f>
        <v>8.5944344241174946</v>
      </c>
      <c r="BL23" s="9">
        <f>'Ипотека в абс.вел.'!BY24*100/'Ипотека в абс.вел.'!BM24-100</f>
        <v>8.5374992061980066</v>
      </c>
      <c r="BM23" s="9">
        <f>'Ипотека в абс.вел.'!BZ24*100/'Ипотека в абс.вел.'!BN24-100</f>
        <v>10.53243847874721</v>
      </c>
      <c r="BN23" s="9">
        <f>'Ипотека в абс.вел.'!CA24*100/'Ипотека в абс.вел.'!BO24-100</f>
        <v>12.37693028509814</v>
      </c>
      <c r="BO23" s="9">
        <f>'Ипотека в абс.вел.'!CB24*100/'Ипотека в абс.вел.'!BP24-100</f>
        <v>14.223413670587334</v>
      </c>
      <c r="BP23" s="9">
        <f>'Ипотека в абс.вел.'!CC24*100/'Ипотека в абс.вел.'!BQ24-100</f>
        <v>13.828800792612441</v>
      </c>
      <c r="BQ23" s="9">
        <f>'Ипотека в абс.вел.'!CD24*100/'Ипотека в абс.вел.'!BR24-100</f>
        <v>16.913214990138073</v>
      </c>
      <c r="BR23" s="9">
        <f>'Ипотека в абс.вел.'!CE24*100/'Ипотека в абс.вел.'!BS24-100</f>
        <v>17.710414314253455</v>
      </c>
      <c r="BS23" s="9">
        <f>'Ипотека в абс.вел.'!CF24*100/'Ипотека в абс.вел.'!BT24-100</f>
        <v>18.6132817284374</v>
      </c>
      <c r="BT23" s="9">
        <f>'Ипотека в абс.вел.'!CG24*100/'Ипотека в абс.вел.'!BU24-100</f>
        <v>18.252650711905488</v>
      </c>
      <c r="BU23" s="9">
        <f>'Ипотека в абс.вел.'!CH24*100/'Ипотека в абс.вел.'!BV24-100</f>
        <v>16.495932329295613</v>
      </c>
      <c r="BV23" s="9">
        <f>'Ипотека в абс.вел.'!CI24*100/'Ипотека в абс.вел.'!BW24-100</f>
        <v>16.590364333652929</v>
      </c>
      <c r="BW23" s="9">
        <f>'Ипотека в абс.вел.'!CJ24*100/'Ипотека в абс.вел.'!BX24-100</f>
        <v>15.230570286270179</v>
      </c>
      <c r="BX23" s="9">
        <f>'Ипотека в абс.вел.'!CK24*100/'Ипотека в абс.вел.'!BY24-100</f>
        <v>14.085446481856366</v>
      </c>
      <c r="BY23" s="9">
        <f>'Ипотека в абс.вел.'!CL24*100/'Ипотека в абс.вел.'!BZ24-100</f>
        <v>12.971872686898593</v>
      </c>
      <c r="BZ23" s="9">
        <f>'Ипотека в абс.вел.'!CM24*100/'Ипотека в абс.вел.'!CA24-100</f>
        <v>10.813867154035066</v>
      </c>
      <c r="CA23" s="9">
        <f>'Ипотека в абс.вел.'!CN24*100/'Ипотека в абс.вел.'!CB24-100</f>
        <v>11.149665364056958</v>
      </c>
      <c r="CB23" s="9">
        <f>'Ипотека в абс.вел.'!CO24*100/'Ипотека в абс.вел.'!CC24-100</f>
        <v>9.1670944272100314</v>
      </c>
      <c r="CC23" s="9">
        <f>'Ипотека в абс.вел.'!CP24*100/'Ипотека в абс.вел.'!CD24-100</f>
        <v>5.963079518541349</v>
      </c>
      <c r="CD23" s="9">
        <f>'Ипотека в абс.вел.'!CQ24*100/'Ипотека в абс.вел.'!CE24-100</f>
        <v>1.5105835722718837</v>
      </c>
      <c r="CE23" s="9">
        <f>'Ипотека в абс.вел.'!CR24*100/'Ипотека в абс.вел.'!CF24-100</f>
        <v>-0.75586258170440601</v>
      </c>
      <c r="CF23" s="9">
        <f>'Ипотека в абс.вел.'!CS24*100/'Ипотека в абс.вел.'!CG24-100</f>
        <v>-3.0905439193343511</v>
      </c>
      <c r="CG23" s="9">
        <f>'Ипотека в абс.вел.'!CT24*100/'Ипотека в абс.вел.'!CH24-100</f>
        <v>-3.0350402649360859</v>
      </c>
      <c r="CH23" s="9">
        <f>'Ипотека в абс.вел.'!CU24*100/'Ипотека в абс.вел.'!CI24-100</f>
        <v>-6.3711028648376384</v>
      </c>
      <c r="CI23" s="9">
        <f>'Ипотека в абс.вел.'!CV24*100/'Ипотека в абс.вел.'!CJ24-100</f>
        <v>-6.461509950684146</v>
      </c>
      <c r="CJ23" s="9">
        <f>'Ипотека в абс.вел.'!CW24*100/'Ипотека в абс.вел.'!CK24-100</f>
        <v>-6.7009251851395959</v>
      </c>
      <c r="CK23" s="9">
        <f>'Ипотека в абс.вел.'!CX24*100/'Ипотека в абс.вел.'!CL24-100</f>
        <v>-6.5847665847665837</v>
      </c>
      <c r="CL23" s="9">
        <f>'Ипотека в абс.вел.'!CY24*100/'Ипотека в абс.вел.'!CM24-100</f>
        <v>-5.6621861213045861</v>
      </c>
      <c r="CM23" s="9">
        <f>'Ипотека в абс.вел.'!CZ24*100/'Ипотека в абс.вел.'!CN24-100</f>
        <v>-7.5509441205887953</v>
      </c>
      <c r="CN23" s="9">
        <f>'Ипотека в абс.вел.'!DA24*100/'Ипотека в абс.вел.'!CO24-100</f>
        <v>-7.2432509787486339</v>
      </c>
      <c r="CO23" s="9">
        <f>'Ипотека в абс.вел.'!DB24*100/'Ипотека в абс.вел.'!CP24-100</f>
        <v>-6.4603043385076973</v>
      </c>
      <c r="CP23" s="9">
        <f>'Ипотека в абс.вел.'!DC24*100/'Ипотека в абс.вел.'!CQ24-100</f>
        <v>-4.0634703054093109</v>
      </c>
      <c r="CQ23" s="9">
        <f>'Ипотека в абс.вел.'!DD24*100/'Ипотека в абс.вел.'!CR24-100</f>
        <v>-2.9028935293566747</v>
      </c>
      <c r="CR23" s="9">
        <f>'Ипотека в абс.вел.'!DE24*100/'Ипотека в абс.вел.'!CS24-100</f>
        <v>-0.34576830351478804</v>
      </c>
      <c r="CS23" s="9">
        <f>'Ипотека в абс.вел.'!DF24*100/'Ипотека в абс.вел.'!CT24-100</f>
        <v>0.80823080186678453</v>
      </c>
    </row>
    <row r="24" spans="1:97" x14ac:dyDescent="0.25">
      <c r="A24" s="8" t="s">
        <v>23</v>
      </c>
      <c r="B24" s="9">
        <f>'Ипотека в абс.вел.'!O25*100/'Ипотека в абс.вел.'!C25-100</f>
        <v>16.380806952112394</v>
      </c>
      <c r="C24" s="9">
        <f>'Ипотека в абс.вел.'!P25*100/'Ипотека в абс.вел.'!D25-100</f>
        <v>17.236738533260777</v>
      </c>
      <c r="D24" s="9">
        <f>'Ипотека в абс.вел.'!Q25*100/'Ипотека в абс.вел.'!E25-100</f>
        <v>21.126004093937922</v>
      </c>
      <c r="E24" s="9">
        <f>'Ипотека в абс.вел.'!R25*100/'Ипотека в абс.вел.'!F25-100</f>
        <v>21.425544870738975</v>
      </c>
      <c r="F24" s="9">
        <f>'Ипотека в абс.вел.'!S25*100/'Ипотека в абс.вел.'!G25-100</f>
        <v>21.828015302950746</v>
      </c>
      <c r="G24" s="9">
        <f>'Ипотека в абс.вел.'!T25*100/'Ипотека в абс.вел.'!H25-100</f>
        <v>22.839203150817283</v>
      </c>
      <c r="H24" s="9">
        <f>'Ипотека в абс.вел.'!U25*100/'Ипотека в абс.вел.'!I25-100</f>
        <v>22.922218937189541</v>
      </c>
      <c r="I24" s="9">
        <f>'Ипотека в абс.вел.'!V25*100/'Ипотека в абс.вел.'!J25-100</f>
        <v>23.299069991128519</v>
      </c>
      <c r="J24" s="9">
        <f>'Ипотека в абс.вел.'!W25*100/'Ипотека в абс.вел.'!K25-100</f>
        <v>23.12935344863439</v>
      </c>
      <c r="K24" s="9">
        <f>'Ипотека в абс.вел.'!X25*100/'Ипотека в абс.вел.'!L25-100</f>
        <v>17.875943858033381</v>
      </c>
      <c r="L24" s="9">
        <f>'Ипотека в абс.вел.'!Y25*100/'Ипотека в абс.вел.'!M25-100</f>
        <v>21.104506056218241</v>
      </c>
      <c r="M24" s="9">
        <f>'Ипотека в абс.вел.'!Z25*100/'Ипотека в абс.вел.'!N25-100</f>
        <v>21.340727845191637</v>
      </c>
      <c r="N24" s="9">
        <f>'Ипотека в абс.вел.'!AA25*100/'Ипотека в абс.вел.'!O25-100</f>
        <v>17.281098066525132</v>
      </c>
      <c r="O24" s="9">
        <f>'Ипотека в абс.вел.'!AB25*100/'Ипотека в абс.вел.'!P25-100</f>
        <v>16.892632468190456</v>
      </c>
      <c r="P24" s="9">
        <f>'Ипотека в абс.вел.'!AC25*100/'Ипотека в абс.вел.'!Q25-100</f>
        <v>16.479054317079701</v>
      </c>
      <c r="Q24" s="9">
        <f>'Ипотека в абс.вел.'!AD25*100/'Ипотека в абс.вел.'!R25-100</f>
        <v>16.381850865611241</v>
      </c>
      <c r="R24" s="9">
        <f>'Ипотека в абс.вел.'!AE25*100/'Ипотека в абс.вел.'!S25-100</f>
        <v>15.887062244335752</v>
      </c>
      <c r="S24" s="9">
        <f>'Ипотека в абс.вел.'!AF25*100/'Ипотека в абс.вел.'!T25-100</f>
        <v>14.543700902404566</v>
      </c>
      <c r="T24" s="9">
        <f>'Ипотека в абс.вел.'!AG25*100/'Ипотека в абс.вел.'!U25-100</f>
        <v>13.24672726359384</v>
      </c>
      <c r="U24" s="9">
        <f>'Ипотека в абс.вел.'!AH25*100/'Ипотека в абс.вел.'!V25-100</f>
        <v>13.850112545447871</v>
      </c>
      <c r="V24" s="9">
        <f>'Ипотека в абс.вел.'!AI25*100/'Ипотека в абс.вел.'!W25-100</f>
        <v>12.851937678707699</v>
      </c>
      <c r="W24" s="9">
        <f>'Ипотека в абс.вел.'!AJ25*100/'Ипотека в абс.вел.'!X25-100</f>
        <v>13.646690705573064</v>
      </c>
      <c r="X24" s="9">
        <f>'Ипотека в абс.вел.'!AK25*100/'Ипотека в абс.вел.'!Y25-100</f>
        <v>11.549765455410977</v>
      </c>
      <c r="Y24" s="9">
        <f>'Ипотека в абс.вел.'!AL25*100/'Ипотека в абс.вел.'!Z25-100</f>
        <v>10.281646260829007</v>
      </c>
      <c r="Z24" s="9">
        <f>'Ипотека в абс.вел.'!AM25*100/'Ипотека в абс.вел.'!AA25-100</f>
        <v>12.417364477743504</v>
      </c>
      <c r="AA24" s="9">
        <f>'Ипотека в абс.вел.'!AN25*100/'Ипотека в абс.вел.'!AB25-100</f>
        <v>11.974220335569427</v>
      </c>
      <c r="AB24" s="9">
        <f>'Ипотека в абс.вел.'!AO25*100/'Ипотека в абс.вел.'!AC25-100</f>
        <v>11.742146436865909</v>
      </c>
      <c r="AC24" s="9">
        <f>'Ипотека в абс.вел.'!AP25*100/'Ипотека в абс.вел.'!AD25-100</f>
        <v>10.652729733794558</v>
      </c>
      <c r="AD24" s="9">
        <f>'Ипотека в абс.вел.'!AQ25*100/'Ипотека в абс.вел.'!AE25-100</f>
        <v>10.783525417671754</v>
      </c>
      <c r="AE24" s="9">
        <f>'Ипотека в абс.вел.'!AR25*100/'Ипотека в абс.вел.'!AF25-100</f>
        <v>11.587583148558764</v>
      </c>
      <c r="AF24" s="9">
        <f>'Ипотека в абс.вел.'!AS25*100/'Ипотека в абс.вел.'!AG25-100</f>
        <v>13.344108139876582</v>
      </c>
      <c r="AG24" s="9">
        <f>'Ипотека в абс.вел.'!AT25*100/'Ипотека в абс.вел.'!AH25-100</f>
        <v>13.815056501671179</v>
      </c>
      <c r="AH24" s="9">
        <f>'Ипотека в абс.вел.'!AU25*100/'Ипотека в абс.вел.'!AI25-100</f>
        <v>15.5002850627138</v>
      </c>
      <c r="AI24" s="9">
        <f>'Ипотека в абс.вел.'!AV25*100/'Ипотека в абс.вел.'!AJ25-100</f>
        <v>19.685706084959818</v>
      </c>
      <c r="AJ24" s="9">
        <f>'Ипотека в абс.вел.'!AW25*100/'Ипотека в абс.вел.'!AK25-100</f>
        <v>16.586708057005779</v>
      </c>
      <c r="AK24" s="9">
        <f>'Ипотека в абс.вел.'!AX25*100/'Ипотека в абс.вел.'!AL25-100</f>
        <v>18.324342548887387</v>
      </c>
      <c r="AL24" s="9">
        <f>'Ипотека в абс.вел.'!AY25*100/'Ипотека в абс.вел.'!AM25-100</f>
        <v>18.682180311112973</v>
      </c>
      <c r="AM24" s="9">
        <f>'Ипотека в абс.вел.'!AZ25*100/'Ипотека в абс.вел.'!AN25-100</f>
        <v>19.224915601306108</v>
      </c>
      <c r="AN24" s="9">
        <f>'Ипотека в абс.вел.'!BA25*100/'Ипотека в абс.вел.'!AO25-100</f>
        <v>20.145488356829333</v>
      </c>
      <c r="AO24" s="9">
        <f>'Ипотека в абс.вел.'!BB25*100/'Ипотека в абс.вел.'!AP25-100</f>
        <v>22.509616299457676</v>
      </c>
      <c r="AP24" s="9">
        <f>'Ипотека в абс.вел.'!BC25*100/'Ипотека в абс.вел.'!AQ25-100</f>
        <v>23.153225806451616</v>
      </c>
      <c r="AQ24" s="9">
        <f>'Ипотека в абс.вел.'!BD25*100/'Ипотека в абс.вел.'!AR25-100</f>
        <v>24.526752242048516</v>
      </c>
      <c r="AR24" s="9">
        <f>'Ипотека в абс.вел.'!BE25*100/'Ипотека в абс.вел.'!AS25-100</f>
        <v>23.620077260117711</v>
      </c>
      <c r="AS24" s="9">
        <f>'Ипотека в абс.вел.'!BF25*100/'Ипотека в абс.вел.'!AT25-100</f>
        <v>22.857578723891123</v>
      </c>
      <c r="AT24" s="9">
        <f>'Ипотека в абс.вел.'!BG25*100/'Ипотека в абс.вел.'!AU25-100</f>
        <v>21.182205219966676</v>
      </c>
      <c r="AU24" s="9">
        <f>'Ипотека в абс.вел.'!BH25*100/'Ипотека в абс.вел.'!AV25-100</f>
        <v>20.232142643020737</v>
      </c>
      <c r="AV24" s="9">
        <f>'Ипотека в абс.вел.'!BI25*100/'Ипотека в абс.вел.'!AW25-100</f>
        <v>19.100756429652037</v>
      </c>
      <c r="AW24" s="9">
        <f>'Ипотека в абс.вел.'!BJ25*100/'Ипотека в абс.вел.'!AX25-100</f>
        <v>19.570689082015477</v>
      </c>
      <c r="AX24" s="9">
        <f>'Ипотека в абс.вел.'!BK25*100/'Ипотека в абс.вел.'!AY25-100</f>
        <v>19.533056486244163</v>
      </c>
      <c r="AY24" s="9">
        <f>'Ипотека в абс.вел.'!BL25*100/'Ипотека в абс.вел.'!AZ25-100</f>
        <v>19.581993942277563</v>
      </c>
      <c r="AZ24" s="9">
        <f>'Ипотека в абс.вел.'!BM25*100/'Ипотека в абс.вел.'!BA25-100</f>
        <v>20.070334372794932</v>
      </c>
      <c r="BA24" s="9">
        <f>'Ипотека в абс.вел.'!BN25*100/'Ипотека в абс.вел.'!BB25-100</f>
        <v>16.550913084962389</v>
      </c>
      <c r="BB24" s="9">
        <f>'Ипотека в абс.вел.'!BO25*100/'Ипотека в абс.вел.'!BC25-100</f>
        <v>14.228494095562397</v>
      </c>
      <c r="BC24" s="9">
        <f>'Ипотека в абс.вел.'!BP25*100/'Ипотека в абс.вел.'!BD25-100</f>
        <v>11.426109527254155</v>
      </c>
      <c r="BD24" s="9">
        <f>'Ипотека в абс.вел.'!BQ25*100/'Ипотека в абс.вел.'!BE25-100</f>
        <v>10.706458479703869</v>
      </c>
      <c r="BE24" s="9">
        <f>'Ипотека в абс.вел.'!BR25*100/'Ипотека в абс.вел.'!BF25-100</f>
        <v>8.8254467565526085</v>
      </c>
      <c r="BF24" s="9">
        <f>'Ипотека в абс.вел.'!BS25*100/'Ипотека в абс.вел.'!BG25-100</f>
        <v>9.3075356415478581</v>
      </c>
      <c r="BG24" s="9">
        <f>'Ипотека в абс.вел.'!BT25*100/'Ипотека в абс.вел.'!BH25-100</f>
        <v>8.7354143811708411</v>
      </c>
      <c r="BH24" s="9">
        <f>'Ипотека в абс.вел.'!BU25*100/'Ипотека в абс.вел.'!BI25-100</f>
        <v>12.638328574186801</v>
      </c>
      <c r="BI24" s="9">
        <f>'Ипотека в абс.вел.'!BV25*100/'Ипотека в абс.вел.'!BJ25-100</f>
        <v>13.057033918500281</v>
      </c>
      <c r="BJ24" s="9">
        <f>'Ипотека в абс.вел.'!BW25*100/'Ипотека в абс.вел.'!BK25-100</f>
        <v>13.118701947276477</v>
      </c>
      <c r="BK24" s="9">
        <f>'Ипотека в абс.вел.'!BX25*100/'Ипотека в абс.вел.'!BL25-100</f>
        <v>12.713862875442771</v>
      </c>
      <c r="BL24" s="9">
        <f>'Ипотека в абс.вел.'!BY25*100/'Ипотека в абс.вел.'!BM25-100</f>
        <v>11.926901166813579</v>
      </c>
      <c r="BM24" s="9">
        <f>'Ипотека в абс.вел.'!BZ25*100/'Ипотека в абс.вел.'!BN25-100</f>
        <v>14.360507177397864</v>
      </c>
      <c r="BN24" s="9">
        <f>'Ипотека в абс.вел.'!CA25*100/'Ипотека в абс.вел.'!BO25-100</f>
        <v>16.538795945080878</v>
      </c>
      <c r="BO24" s="9">
        <f>'Ипотека в абс.вел.'!CB25*100/'Ипотека в абс.вел.'!BP25-100</f>
        <v>18.687288176046593</v>
      </c>
      <c r="BP24" s="9">
        <f>'Ипотека в абс.вел.'!CC25*100/'Ипотека в абс.вел.'!BQ25-100</f>
        <v>18.240459208320303</v>
      </c>
      <c r="BQ24" s="9">
        <f>'Ипотека в абс.вел.'!CD25*100/'Ипотека в абс.вел.'!BR25-100</f>
        <v>22.044309213654088</v>
      </c>
      <c r="BR24" s="9">
        <f>'Ипотека в абс.вел.'!CE25*100/'Ипотека в абс.вел.'!BS25-100</f>
        <v>23.26905161170113</v>
      </c>
      <c r="BS24" s="9">
        <f>'Ипотека в абс.вел.'!CF25*100/'Ипотека в абс.вел.'!BT25-100</f>
        <v>23.851452365884299</v>
      </c>
      <c r="BT24" s="9">
        <f>'Ипотека в абс.вел.'!CG25*100/'Ипотека в абс.вел.'!BU25-100</f>
        <v>23.016130778391258</v>
      </c>
      <c r="BU24" s="9">
        <f>'Ипотека в абс.вел.'!CH25*100/'Ипотека в абс.вел.'!BV25-100</f>
        <v>21.10712968330084</v>
      </c>
      <c r="BV24" s="9">
        <f>'Ипотека в абс.вел.'!CI25*100/'Ипотека в абс.вел.'!BW25-100</f>
        <v>20.956610506661548</v>
      </c>
      <c r="BW24" s="9">
        <f>'Ипотека в абс.вел.'!CJ25*100/'Ипотека в абс.вел.'!BX25-100</f>
        <v>19.883594785872958</v>
      </c>
      <c r="BX24" s="9">
        <f>'Ипотека в абс.вел.'!CK25*100/'Ипотека в абс.вел.'!BY25-100</f>
        <v>19.658886894075408</v>
      </c>
      <c r="BY24" s="9">
        <f>'Ипотека в абс.вел.'!CL25*100/'Ипотека в абс.вел.'!BZ25-100</f>
        <v>19.315287419467609</v>
      </c>
      <c r="BZ24" s="9">
        <f>'Ипотека в абс.вел.'!CM25*100/'Ипотека в абс.вел.'!CA25-100</f>
        <v>19.219007485263134</v>
      </c>
      <c r="CA24" s="9">
        <f>'Ипотека в абс.вел.'!CN25*100/'Ипотека в абс.вел.'!CB25-100</f>
        <v>19.651058969264554</v>
      </c>
      <c r="CB24" s="9">
        <f>'Ипотека в абс.вел.'!CO25*100/'Ипотека в абс.вел.'!CC25-100</f>
        <v>19.148441880958103</v>
      </c>
      <c r="CC24" s="9">
        <f>'Ипотека в абс.вел.'!CP25*100/'Ипотека в абс.вел.'!CD25-100</f>
        <v>17.199308163360712</v>
      </c>
      <c r="CD24" s="9">
        <f>'Ипотека в абс.вел.'!CQ25*100/'Ипотека в абс.вел.'!CE25-100</f>
        <v>14.150864968220262</v>
      </c>
      <c r="CE24" s="9">
        <f>'Ипотека в абс.вел.'!CR25*100/'Ипотека в абс.вел.'!CF25-100</f>
        <v>12.896751929143775</v>
      </c>
      <c r="CF24" s="9">
        <f>'Ипотека в абс.вел.'!CS25*100/'Ипотека в абс.вел.'!CG25-100</f>
        <v>11.110622194842918</v>
      </c>
      <c r="CG24" s="9">
        <f>'Ипотека в абс.вел.'!CT25*100/'Ипотека в абс.вел.'!CH25-100</f>
        <v>10.451430436201463</v>
      </c>
      <c r="CH24" s="9">
        <f>'Ипотека в абс.вел.'!CU25*100/'Ипотека в абс.вел.'!CI25-100</f>
        <v>6.0923884817358243</v>
      </c>
      <c r="CI24" s="9">
        <f>'Ипотека в абс.вел.'!CV25*100/'Ипотека в абс.вел.'!CJ25-100</f>
        <v>6.2446136167767889</v>
      </c>
      <c r="CJ24" s="9">
        <f>'Ипотека в абс.вел.'!CW25*100/'Ипотека в абс.вел.'!CK25-100</f>
        <v>5.0000707724100835</v>
      </c>
      <c r="CK24" s="9">
        <f>'Ипотека в абс.вел.'!CX25*100/'Ипотека в абс.вел.'!CL25-100</f>
        <v>4.4703961825830305</v>
      </c>
      <c r="CL24" s="9">
        <f>'Ипотека в абс.вел.'!CY25*100/'Ипотека в абс.вел.'!CM25-100</f>
        <v>4.0222810576625534</v>
      </c>
      <c r="CM24" s="9">
        <f>'Ипотека в абс.вел.'!CZ25*100/'Ипотека в абс.вел.'!CN25-100</f>
        <v>2.5163194374415951</v>
      </c>
      <c r="CN24" s="9">
        <f>'Ипотека в абс.вел.'!DA25*100/'Ипотека в абс.вел.'!CO25-100</f>
        <v>1.0952512219883914</v>
      </c>
      <c r="CO24" s="9">
        <f>'Ипотека в абс.вел.'!DB25*100/'Ипотека в абс.вел.'!CP25-100</f>
        <v>1.2397792993418904</v>
      </c>
      <c r="CP24" s="9">
        <f>'Ипотека в абс.вел.'!DC25*100/'Ипотека в абс.вел.'!CQ25-100</f>
        <v>2.1265749035030268</v>
      </c>
      <c r="CQ24" s="9">
        <f>'Ипотека в абс.вел.'!DD25*100/'Ипотека в абс.вел.'!CR25-100</f>
        <v>2.70451101679906</v>
      </c>
      <c r="CR24" s="9">
        <f>'Ипотека в абс.вел.'!DE25*100/'Ипотека в абс.вел.'!CS25-100</f>
        <v>4.630839702718049</v>
      </c>
      <c r="CS24" s="9">
        <f>'Ипотека в абс.вел.'!DF25*100/'Ипотека в абс.вел.'!CT25-100</f>
        <v>5.1711346162684606</v>
      </c>
    </row>
    <row r="25" spans="1:97" ht="47.25" x14ac:dyDescent="0.25">
      <c r="A25" s="10" t="s">
        <v>92</v>
      </c>
      <c r="B25" s="9">
        <f>'Ипотека в абс.вел.'!O26*100/'Ипотека в абс.вел.'!C26-100</f>
        <v>7.4095166795592604</v>
      </c>
      <c r="C25" s="9">
        <f>'Ипотека в абс.вел.'!P26*100/'Ипотека в абс.вел.'!D26-100</f>
        <v>10.213048451670872</v>
      </c>
      <c r="D25" s="9">
        <f>'Ипотека в абс.вел.'!Q26*100/'Ипотека в абс.вел.'!E26-100</f>
        <v>12.028584638927654</v>
      </c>
      <c r="E25" s="9">
        <f>'Ипотека в абс.вел.'!R26*100/'Ипотека в абс.вел.'!F26-100</f>
        <v>13.691843677547581</v>
      </c>
      <c r="F25" s="9">
        <f>'Ипотека в абс.вел.'!S26*100/'Ипотека в абс.вел.'!G26-100</f>
        <v>13.103291321492236</v>
      </c>
      <c r="G25" s="9">
        <f>'Ипотека в абс.вел.'!T26*100/'Ипотека в абс.вел.'!H26-100</f>
        <v>14.004709249207281</v>
      </c>
      <c r="H25" s="9">
        <f>'Ипотека в абс.вел.'!U26*100/'Ипотека в абс.вел.'!I26-100</f>
        <v>14.632555469456676</v>
      </c>
      <c r="I25" s="9">
        <f>'Ипотека в абс.вел.'!V26*100/'Ипотека в абс.вел.'!J26-100</f>
        <v>16.797163667295791</v>
      </c>
      <c r="J25" s="9">
        <f>'Ипотека в абс.вел.'!W26*100/'Ипотека в абс.вел.'!K26-100</f>
        <v>17.832585382575601</v>
      </c>
      <c r="K25" s="9">
        <f>'Ипотека в абс.вел.'!X26*100/'Ипотека в абс.вел.'!L26-100</f>
        <v>17.519216982405055</v>
      </c>
      <c r="L25" s="9">
        <f>'Ипотека в абс.вел.'!Y26*100/'Ипотека в абс.вел.'!M26-100</f>
        <v>16.883461046642466</v>
      </c>
      <c r="M25" s="9">
        <f>'Ипотека в абс.вел.'!Z26*100/'Ипотека в абс.вел.'!N26-100</f>
        <v>16.098555912857321</v>
      </c>
      <c r="N25" s="9">
        <f>'Ипотека в абс.вел.'!AA26*100/'Ипотека в абс.вел.'!O26-100</f>
        <v>13.350157953190958</v>
      </c>
      <c r="O25" s="9">
        <f>'Ипотека в абс.вел.'!AB26*100/'Ипотека в абс.вел.'!P26-100</f>
        <v>10.398800996122148</v>
      </c>
      <c r="P25" s="9">
        <f>'Ипотека в абс.вел.'!AC26*100/'Ипотека в абс.вел.'!Q26-100</f>
        <v>9.5407930643846584</v>
      </c>
      <c r="Q25" s="9">
        <f>'Ипотека в абс.вел.'!AD26*100/'Ипотека в абс.вел.'!R26-100</f>
        <v>8.114223934729182</v>
      </c>
      <c r="R25" s="9">
        <f>'Ипотека в абс.вел.'!AE26*100/'Ипотека в абс.вел.'!S26-100</f>
        <v>9.0277483381627519</v>
      </c>
      <c r="S25" s="9">
        <f>'Ипотека в абс.вел.'!AF26*100/'Ипотека в абс.вел.'!T26-100</f>
        <v>8.4248143151396704</v>
      </c>
      <c r="T25" s="9">
        <f>'Ипотека в абс.вел.'!AG26*100/'Ипотека в абс.вел.'!U26-100</f>
        <v>9.1357781418875845</v>
      </c>
      <c r="U25" s="9">
        <f>'Ипотека в абс.вел.'!AH26*100/'Ипотека в абс.вел.'!V26-100</f>
        <v>8.021714725945742</v>
      </c>
      <c r="V25" s="9">
        <f>'Ипотека в абс.вел.'!AI26*100/'Ипотека в абс.вел.'!W26-100</f>
        <v>6.5496867288155158</v>
      </c>
      <c r="W25" s="9">
        <f>'Ипотека в абс.вел.'!AJ26*100/'Ипотека в абс.вел.'!X26-100</f>
        <v>7.5782595342355421</v>
      </c>
      <c r="X25" s="9">
        <f>'Ипотека в абс.вел.'!AK26*100/'Ипотека в абс.вел.'!Y26-100</f>
        <v>7.989515987960587</v>
      </c>
      <c r="Y25" s="9">
        <f>'Ипотека в абс.вел.'!AL26*100/'Ипотека в абс.вел.'!Z26-100</f>
        <v>7.54718913283115</v>
      </c>
      <c r="Z25" s="9">
        <f>'Ипотека в абс.вел.'!AM26*100/'Ипотека в абс.вел.'!AA26-100</f>
        <v>7.819506726457405</v>
      </c>
      <c r="AA25" s="9">
        <f>'Ипотека в абс.вел.'!AN26*100/'Ипотека в абс.вел.'!AB26-100</f>
        <v>7.4426412982652437</v>
      </c>
      <c r="AB25" s="9">
        <f>'Ипотека в абс.вел.'!AO26*100/'Ипотека в абс.вел.'!AC26-100</f>
        <v>7.1964434565156949</v>
      </c>
      <c r="AC25" s="9">
        <f>'Ипотека в абс.вел.'!AP26*100/'Ипотека в абс.вел.'!AD26-100</f>
        <v>7.0321151716500623</v>
      </c>
      <c r="AD25" s="9">
        <f>'Ипотека в абс.вел.'!AQ26*100/'Ипотека в абс.вел.'!AE26-100</f>
        <v>6.2979189485213567</v>
      </c>
      <c r="AE25" s="9">
        <f>'Ипотека в абс.вел.'!AR26*100/'Ипотека в абс.вел.'!AF26-100</f>
        <v>6.875</v>
      </c>
      <c r="AF25" s="9">
        <f>'Ипотека в абс.вел.'!AS26*100/'Ипотека в абс.вел.'!AG26-100</f>
        <v>7.7190170940170901</v>
      </c>
      <c r="AG25" s="9">
        <f>'Ипотека в абс.вел.'!AT26*100/'Ипотека в абс.вел.'!AH26-100</f>
        <v>6.9001843560705822</v>
      </c>
      <c r="AH25" s="9">
        <f>'Ипотека в абс.вел.'!AU26*100/'Ипотека в абс.вел.'!AI26-100</f>
        <v>7.9285901811499144</v>
      </c>
      <c r="AI25" s="9">
        <f>'Ипотека в абс.вел.'!AV26*100/'Ипотека в абс.вел.'!AJ26-100</f>
        <v>8.6377870563674293</v>
      </c>
      <c r="AJ25" s="9">
        <f>'Ипотека в абс.вел.'!AW26*100/'Ипотека в абс.вел.'!AK26-100</f>
        <v>7.5525564495198552</v>
      </c>
      <c r="AK25" s="9">
        <f>'Ипотека в абс.вел.'!AX26*100/'Ипотека в абс.вел.'!AL26-100</f>
        <v>9.4693028095733638</v>
      </c>
      <c r="AL25" s="9">
        <f>'Ипотека в абс.вел.'!AY26*100/'Ипотека в абс.вел.'!AM26-100</f>
        <v>10.813621003379254</v>
      </c>
      <c r="AM25" s="9">
        <f>'Ипотека в абс.вел.'!AZ26*100/'Ипотека в абс.вел.'!AN26-100</f>
        <v>13.046875</v>
      </c>
      <c r="AN25" s="9">
        <f>'Ипотека в абс.вел.'!BA26*100/'Ипотека в абс.вел.'!AO26-100</f>
        <v>13.55624675997926</v>
      </c>
      <c r="AO25" s="9">
        <f>'Ипотека в абс.вел.'!BB26*100/'Ипотека в абс.вел.'!AP26-100</f>
        <v>15.933781686497667</v>
      </c>
      <c r="AP25" s="9">
        <f>'Ипотека в абс.вел.'!BC26*100/'Ипотека в абс.вел.'!AQ26-100</f>
        <v>17.284904688304991</v>
      </c>
      <c r="AQ25" s="9">
        <f>'Ипотека в абс.вел.'!BD26*100/'Ипотека в абс.вел.'!AR26-100</f>
        <v>16.628527841342489</v>
      </c>
      <c r="AR25" s="9">
        <f>'Ипотека в абс.вел.'!BE26*100/'Ипотека в абс.вел.'!AS26-100</f>
        <v>15.100421522439873</v>
      </c>
      <c r="AS25" s="9">
        <f>'Ипотека в абс.вел.'!BF26*100/'Ипотека в абс.вел.'!AT26-100</f>
        <v>14.166050751416606</v>
      </c>
      <c r="AT25" s="9">
        <f>'Ипотека в абс.вел.'!BG26*100/'Ипотека в абс.вел.'!AU26-100</f>
        <v>13.8652396010703</v>
      </c>
      <c r="AU25" s="9">
        <f>'Ипотека в абс.вел.'!BH26*100/'Ипотека в абс.вел.'!AV26-100</f>
        <v>15.253423012250778</v>
      </c>
      <c r="AV25" s="9">
        <f>'Ипотека в абс.вел.'!BI26*100/'Ипотека в абс.вел.'!AW26-100</f>
        <v>15.516409266409269</v>
      </c>
      <c r="AW25" s="9">
        <f>'Ипотека в абс.вел.'!BJ26*100/'Ипотека в абс.вел.'!AX26-100</f>
        <v>16.634980988593156</v>
      </c>
      <c r="AX25" s="9">
        <f>'Ипотека в абс.вел.'!BK26*100/'Ипотека в абс.вел.'!AY26-100</f>
        <v>15.059817030260376</v>
      </c>
      <c r="AY25" s="9">
        <f>'Ипотека в абс.вел.'!BL26*100/'Ипотека в абс.вел.'!AZ26-100</f>
        <v>13.936880903017737</v>
      </c>
      <c r="AZ25" s="9">
        <f>'Ипотека в абс.вел.'!BM26*100/'Ипотека в абс.вел.'!BA26-100</f>
        <v>15.156356996119612</v>
      </c>
      <c r="BA25" s="9">
        <f>'Ипотека в абс.вел.'!BN26*100/'Ипотека в абс.вел.'!BB26-100</f>
        <v>13.186077643908973</v>
      </c>
      <c r="BB25" s="9">
        <f>'Ипотека в абс.вел.'!BO26*100/'Ипотека в абс.вел.'!BC26-100</f>
        <v>10.520535910388759</v>
      </c>
      <c r="BC25" s="9">
        <f>'Ипотека в абс.вел.'!BP26*100/'Ипотека в абс.вел.'!BD26-100</f>
        <v>10.31175059952038</v>
      </c>
      <c r="BD25" s="9">
        <f>'Ипотека в абс.вел.'!BQ26*100/'Ипотека в абс.вел.'!BE26-100</f>
        <v>10.36191296854804</v>
      </c>
      <c r="BE25" s="9">
        <f>'Ипотека в абс.вел.'!BR26*100/'Ипотека в абс.вел.'!BF26-100</f>
        <v>11.501942166594731</v>
      </c>
      <c r="BF25" s="9">
        <f>'Ипотека в абс.вел.'!BS26*100/'Ипотека в абс.вел.'!BG26-100</f>
        <v>11.813715018158518</v>
      </c>
      <c r="BG25" s="9">
        <f>'Ипотека в абс.вел.'!BT26*100/'Ипотека в абс.вел.'!BH26-100</f>
        <v>9.7957482284285078</v>
      </c>
      <c r="BH25" s="9">
        <f>'Ипотека в абс.вел.'!BU26*100/'Ипотека в абс.вел.'!BI26-100</f>
        <v>11.990808439523704</v>
      </c>
      <c r="BI25" s="9">
        <f>'Ипотека в абс.вел.'!BV26*100/'Ипотека в абс.вел.'!BJ26-100</f>
        <v>9.3113284433577803</v>
      </c>
      <c r="BJ25" s="9">
        <f>'Ипотека в абс.вел.'!BW26*100/'Ипотека в абс.вел.'!BK26-100</f>
        <v>10.05096839959225</v>
      </c>
      <c r="BK25" s="9">
        <f>'Ипотека в абс.вел.'!BX26*100/'Ипотека в абс.вел.'!BL26-100</f>
        <v>9.5430651031136335</v>
      </c>
      <c r="BL25" s="9">
        <f>'Ипотека в абс.вел.'!BY26*100/'Ипотека в абс.вел.'!BM26-100</f>
        <v>9.6927651139742323</v>
      </c>
      <c r="BM25" s="9">
        <f>'Ипотека в абс.вел.'!BZ26*100/'Ипотека в абс.вел.'!BN26-100</f>
        <v>11.29509166173861</v>
      </c>
      <c r="BN25" s="9">
        <f>'Ипотека в абс.вел.'!CA26*100/'Ипотека в абс.вел.'!BO26-100</f>
        <v>13.394276629570754</v>
      </c>
      <c r="BO25" s="9">
        <f>'Ипотека в абс.вел.'!CB26*100/'Ипотека в абс.вел.'!BP26-100</f>
        <v>15.395256916996047</v>
      </c>
      <c r="BP25" s="9">
        <f>'Ипотека в абс.вел.'!CC26*100/'Ипотека в абс.вел.'!BQ26-100</f>
        <v>11.965645129806759</v>
      </c>
      <c r="BQ25" s="9">
        <f>'Ипотека в абс.вел.'!CD26*100/'Ипотека в абс.вел.'!BR26-100</f>
        <v>12.57983355912522</v>
      </c>
      <c r="BR25" s="9">
        <f>'Ипотека в абс.вел.'!CE26*100/'Ипотека в абс.вел.'!BS26-100</f>
        <v>12.820022927015671</v>
      </c>
      <c r="BS25" s="9">
        <f>'Ипотека в абс.вел.'!CF26*100/'Ипотека в абс.вел.'!BT26-100</f>
        <v>13.914198936977982</v>
      </c>
      <c r="BT25" s="9">
        <f>'Ипотека в абс.вел.'!CG26*100/'Ипотека в абс.вел.'!BU26-100</f>
        <v>11.695579182988254</v>
      </c>
      <c r="BU25" s="9">
        <f>'Ипотека в абс.вел.'!CH26*100/'Ипотека в абс.вел.'!BV26-100</f>
        <v>11.705498602050326</v>
      </c>
      <c r="BV25" s="9">
        <f>'Ипотека в абс.вел.'!CI26*100/'Ипотека в абс.вел.'!BW26-100</f>
        <v>11.522786217117456</v>
      </c>
      <c r="BW25" s="9">
        <f>'Ипотека в абс.вел.'!CJ26*100/'Ипотека в абс.вел.'!BX26-100</f>
        <v>10.575858250276852</v>
      </c>
      <c r="BX25" s="9">
        <f>'Ипотека в абс.вел.'!CK26*100/'Ипотека в абс.вел.'!BY26-100</f>
        <v>8.8001445608962712</v>
      </c>
      <c r="BY25" s="9">
        <f>'Ипотека в абс.вел.'!CL26*100/'Ипотека в абс.вел.'!BZ26-100</f>
        <v>5.9865391427559302</v>
      </c>
      <c r="BZ25" s="9">
        <f>'Ипотека в абс.вел.'!CM26*100/'Ипотека в абс.вел.'!CA26-100</f>
        <v>5.6431826147914421</v>
      </c>
      <c r="CA25" s="9">
        <f>'Ипотека в абс.вел.'!CN26*100/'Ипотека в абс.вел.'!CB26-100</f>
        <v>5.3433807158760089</v>
      </c>
      <c r="CB25" s="9">
        <f>'Ипотека в абс.вел.'!CO26*100/'Ипотека в абс.вел.'!CC26-100</f>
        <v>5.7880055788005649</v>
      </c>
      <c r="CC25" s="9">
        <f>'Ипотека в абс.вел.'!CP26*100/'Ипотека в абс.вел.'!CD26-100</f>
        <v>5.3292074952724704</v>
      </c>
      <c r="CD25" s="9">
        <f>'Ипотека в абс.вел.'!CQ26*100/'Ипотека в абс.вел.'!CE26-100</f>
        <v>1.0330228619813653</v>
      </c>
      <c r="CE25" s="9">
        <f>'Ипотека в абс.вел.'!CR26*100/'Ипотека в абс.вел.'!CF26-100</f>
        <v>-2.249625062489585</v>
      </c>
      <c r="CF25" s="9">
        <f>'Ипотека в абс.вел.'!CS26*100/'Ипотека в абс.вел.'!CG26-100</f>
        <v>-2.655310621242478</v>
      </c>
      <c r="CG25" s="9">
        <f>'Ипотека в абс.вел.'!CT26*100/'Ипотека в абс.вел.'!CH26-100</f>
        <v>-2.3193726013682578</v>
      </c>
      <c r="CH25" s="9">
        <f>'Ипотека в абс.вел.'!CU26*100/'Ипотека в абс.вел.'!CI26-100</f>
        <v>-1.2458471760797352</v>
      </c>
      <c r="CI25" s="9">
        <f>'Ипотека в абс.вел.'!CV26*100/'Ипотека в абс.вел.'!CJ26-100</f>
        <v>-0.90135202804206926</v>
      </c>
      <c r="CJ25" s="9">
        <f>'Ипотека в абс.вел.'!CW26*100/'Ипотека в абс.вел.'!CK26-100</f>
        <v>-1.4283341637601694</v>
      </c>
      <c r="CK25" s="9">
        <f>'Ипотека в абс.вел.'!CX26*100/'Ипотека в абс.вел.'!CL26-100</f>
        <v>-0.63502673796791953</v>
      </c>
      <c r="CL25" s="9">
        <f>'Ипотека в абс.вел.'!CY26*100/'Ипотека в абс.вел.'!CM26-100</f>
        <v>-1.0451227604512212</v>
      </c>
      <c r="CM25" s="9">
        <f>'Ипотека в абс.вел.'!CZ26*100/'Ипотека в абс.вел.'!CN26-100</f>
        <v>-1.8858722158998518</v>
      </c>
      <c r="CN25" s="9">
        <f>'Ипотека в абс.вел.'!DA26*100/'Ипотека в абс.вел.'!CO26-100</f>
        <v>-0.46143704680289943</v>
      </c>
      <c r="CO25" s="9">
        <f>'Ипотека в абс.вел.'!DB26*100/'Ипотека в абс.вел.'!CP26-100</f>
        <v>-0.60388444589521839</v>
      </c>
      <c r="CP25" s="9">
        <f>'Ипотека в абс.вел.'!DC26*100/'Ипотека в абс.вел.'!CQ26-100</f>
        <v>3.7546094535702252</v>
      </c>
      <c r="CQ25" s="9">
        <f>'Ипотека в абс.вел.'!DD26*100/'Ипотека в абс.вел.'!CR26-100</f>
        <v>6.4439140811455786</v>
      </c>
      <c r="CR25" s="9">
        <f>'Ипотека в абс.вел.'!DE26*100/'Ипотека в абс.вел.'!CS26-100</f>
        <v>7.857265397152176</v>
      </c>
      <c r="CS25" s="9">
        <f>'Ипотека в абс.вел.'!DF26*100/'Ипотека в абс.вел.'!CT26-100</f>
        <v>8.4045097369320132</v>
      </c>
    </row>
    <row r="26" spans="1:97" ht="31.5" x14ac:dyDescent="0.25">
      <c r="A26" s="10" t="s">
        <v>93</v>
      </c>
      <c r="B26" s="9">
        <f>'Ипотека в абс.вел.'!O27*100/'Ипотека в абс.вел.'!C27-100</f>
        <v>16.983608564486062</v>
      </c>
      <c r="C26" s="9">
        <f>'Ипотека в абс.вел.'!P27*100/'Ипотека в абс.вел.'!D27-100</f>
        <v>17.703895593391806</v>
      </c>
      <c r="D26" s="9">
        <f>'Ипотека в абс.вел.'!Q27*100/'Ипотека в абс.вел.'!E27-100</f>
        <v>21.739974370293822</v>
      </c>
      <c r="E26" s="9">
        <f>'Ипотека в абс.вел.'!R27*100/'Ипотека в абс.вел.'!F27-100</f>
        <v>21.940738331698512</v>
      </c>
      <c r="F26" s="9">
        <f>'Ипотека в абс.вел.'!S27*100/'Ипотека в абс.вел.'!G27-100</f>
        <v>22.40727283569548</v>
      </c>
      <c r="G26" s="9">
        <f>'Ипотека в абс.вел.'!T27*100/'Ипотека в абс.вел.'!H27-100</f>
        <v>23.422351327121774</v>
      </c>
      <c r="H26" s="9">
        <f>'Ипотека в абс.вел.'!U27*100/'Ипотека в абс.вел.'!I27-100</f>
        <v>23.462716111526532</v>
      </c>
      <c r="I26" s="9">
        <f>'Ипотека в абс.вел.'!V27*100/'Ипотека в абс.вел.'!J27-100</f>
        <v>23.722385773784609</v>
      </c>
      <c r="J26" s="9">
        <f>'Ипотека в абс.вел.'!W27*100/'Ипотека в абс.вел.'!K27-100</f>
        <v>23.467961545151695</v>
      </c>
      <c r="K26" s="9">
        <f>'Ипотека в абс.вел.'!X27*100/'Ипотека в абс.вел.'!L27-100</f>
        <v>17.898017635062629</v>
      </c>
      <c r="L26" s="9">
        <f>'Ипотека в абс.вел.'!Y27*100/'Ипотека в абс.вел.'!M27-100</f>
        <v>21.36529338669709</v>
      </c>
      <c r="M26" s="9">
        <f>'Ипотека в абс.вел.'!Z27*100/'Ипотека в абс.вел.'!N27-100</f>
        <v>21.662751151849278</v>
      </c>
      <c r="N26" s="9">
        <f>'Ипотека в абс.вел.'!AA27*100/'Ипотека в абс.вел.'!O27-100</f>
        <v>17.523610311824655</v>
      </c>
      <c r="O26" s="9">
        <f>'Ипотека в абс.вел.'!AB27*100/'Ипотека в абс.вел.'!P27-100</f>
        <v>17.297060051620093</v>
      </c>
      <c r="P26" s="9">
        <f>'Ипотека в абс.вел.'!AC27*100/'Ипотека в абс.вел.'!Q27-100</f>
        <v>16.909953250573622</v>
      </c>
      <c r="Q26" s="9">
        <f>'Ипотека в абс.вел.'!AD27*100/'Ипотека в абс.вел.'!R27-100</f>
        <v>16.895355436950268</v>
      </c>
      <c r="R26" s="9">
        <f>'Ипотека в абс.вел.'!AE27*100/'Ипотека в абс.вел.'!S27-100</f>
        <v>16.307855424790063</v>
      </c>
      <c r="S26" s="9">
        <f>'Ипотека в абс.вел.'!AF27*100/'Ипотека в абс.вел.'!T27-100</f>
        <v>14.916778031030617</v>
      </c>
      <c r="T26" s="9">
        <f>'Ипотека в абс.вел.'!AG27*100/'Ипотека в абс.вел.'!U27-100</f>
        <v>13.495596248751383</v>
      </c>
      <c r="U26" s="9">
        <f>'Ипотека в абс.вел.'!AH27*100/'Ипотека в абс.вел.'!V27-100</f>
        <v>14.208338418701658</v>
      </c>
      <c r="V26" s="9">
        <f>'Ипотека в абс.вел.'!AI27*100/'Ипотека в абс.вел.'!W27-100</f>
        <v>13.236434897676943</v>
      </c>
      <c r="W26" s="9">
        <f>'Ипотека в абс.вел.'!AJ27*100/'Ипотека в абс.вел.'!X27-100</f>
        <v>14.020990542636923</v>
      </c>
      <c r="X26" s="9">
        <f>'Ипотека в абс.вел.'!AK27*100/'Ипотека в абс.вел.'!Y27-100</f>
        <v>11.761604246203788</v>
      </c>
      <c r="Y26" s="9">
        <f>'Ипотека в абс.вел.'!AL27*100/'Ипотека в абс.вел.'!Z27-100</f>
        <v>10.44193992182818</v>
      </c>
      <c r="Z26" s="9">
        <f>'Ипотека в абс.вел.'!AM27*100/'Ипотека в абс.вел.'!AA27-100</f>
        <v>12.690947902074583</v>
      </c>
      <c r="AA26" s="9">
        <f>'Ипотека в абс.вел.'!AN27*100/'Ипотека в абс.вел.'!AB27-100</f>
        <v>12.23984386531744</v>
      </c>
      <c r="AB26" s="9">
        <f>'Ипотека в абс.вел.'!AO27*100/'Ипотека в абс.вел.'!AC27-100</f>
        <v>12.006661384986018</v>
      </c>
      <c r="AC26" s="9">
        <f>'Ипотека в абс.вел.'!AP27*100/'Ипотека в абс.вел.'!AD27-100</f>
        <v>10.860714399312954</v>
      </c>
      <c r="AD26" s="9">
        <f>'Ипотека в абс.вел.'!AQ27*100/'Ипотека в абс.вел.'!AE27-100</f>
        <v>11.039901741567732</v>
      </c>
      <c r="AE26" s="9">
        <f>'Ипотека в абс.вел.'!AR27*100/'Ипотека в абс.вел.'!AF27-100</f>
        <v>11.858683758011566</v>
      </c>
      <c r="AF26" s="9">
        <f>'Ипотека в абс.вел.'!AS27*100/'Ипотека в абс.вел.'!AG27-100</f>
        <v>13.670004353504567</v>
      </c>
      <c r="AG26" s="9">
        <f>'Ипотека в абс.вел.'!AT27*100/'Ипотека в абс.вел.'!AH27-100</f>
        <v>14.218568191561033</v>
      </c>
      <c r="AH26" s="9">
        <f>'Ипотека в абс.вел.'!AU27*100/'Ипотека в абс.вел.'!AI27-100</f>
        <v>15.934951997709149</v>
      </c>
      <c r="AI26" s="9">
        <f>'Ипотека в абс.вел.'!AV27*100/'Ипотека в абс.вел.'!AJ27-100</f>
        <v>20.328635645729562</v>
      </c>
      <c r="AJ26" s="9">
        <f>'Ипотека в абс.вел.'!AW27*100/'Ипотека в абс.вел.'!AK27-100</f>
        <v>17.107599564289657</v>
      </c>
      <c r="AK26" s="9">
        <f>'Ипотека в абс.вел.'!AX27*100/'Ипотека в абс.вел.'!AL27-100</f>
        <v>18.828333828333825</v>
      </c>
      <c r="AL26" s="9">
        <f>'Ипотека в абс.вел.'!AY27*100/'Ипотека в абс.вел.'!AM27-100</f>
        <v>19.130138810785212</v>
      </c>
      <c r="AM26" s="9">
        <f>'Ипотека в абс.вел.'!AZ27*100/'Ипотека в абс.вел.'!AN27-100</f>
        <v>19.570109299199245</v>
      </c>
      <c r="AN26" s="9">
        <f>'Ипотека в абс.вел.'!BA27*100/'Ипотека в абс.вел.'!AO27-100</f>
        <v>20.512450378924569</v>
      </c>
      <c r="AO26" s="9">
        <f>'Ипотека в абс.вел.'!BB27*100/'Ипотека в абс.вел.'!AP27-100</f>
        <v>22.872882206951957</v>
      </c>
      <c r="AP26" s="9">
        <f>'Ипотека в абс.вел.'!BC27*100/'Ипотека в абс.вел.'!AQ27-100</f>
        <v>23.478026575152086</v>
      </c>
      <c r="AQ26" s="9">
        <f>'Ипотека в абс.вел.'!BD27*100/'Ипотека в абс.вел.'!AR27-100</f>
        <v>24.960869808262061</v>
      </c>
      <c r="AR26" s="9">
        <f>'Ипотека в абс.вел.'!BE27*100/'Ипотека в абс.вел.'!AS27-100</f>
        <v>24.091754664332214</v>
      </c>
      <c r="AS26" s="9">
        <f>'Ипотека в абс.вел.'!BF27*100/'Ипотека в абс.вел.'!AT27-100</f>
        <v>23.328820556814065</v>
      </c>
      <c r="AT26" s="9">
        <f>'Ипотека в абс.вел.'!BG27*100/'Ипотека в абс.вел.'!AU27-100</f>
        <v>21.574541105506739</v>
      </c>
      <c r="AU26" s="9">
        <f>'Ипотека в абс.вел.'!BH27*100/'Ипотека в абс.вел.'!AV27-100</f>
        <v>20.492465355781604</v>
      </c>
      <c r="AV26" s="9">
        <f>'Ипотека в абс.вел.'!BI27*100/'Ипотека в абс.вел.'!AW27-100</f>
        <v>19.288499273718813</v>
      </c>
      <c r="AW26" s="9">
        <f>'Ипотека в абс.вел.'!BJ27*100/'Ипотека в абс.вел.'!AX27-100</f>
        <v>19.727814644022047</v>
      </c>
      <c r="AX26" s="9">
        <f>'Ипотека в абс.вел.'!BK27*100/'Ипотека в абс.вел.'!AY27-100</f>
        <v>19.769940746077694</v>
      </c>
      <c r="AY26" s="9">
        <f>'Ипотека в абс.вел.'!BL27*100/'Ипотека в абс.вел.'!AZ27-100</f>
        <v>19.882926590817434</v>
      </c>
      <c r="AZ26" s="9">
        <f>'Ипотека в абс.вел.'!BM27*100/'Ипотека в абс.вел.'!BA27-100</f>
        <v>20.327004851170869</v>
      </c>
      <c r="BA26" s="9">
        <f>'Ипотека в абс.вел.'!BN27*100/'Ипотека в абс.вел.'!BB27-100</f>
        <v>16.728351099228263</v>
      </c>
      <c r="BB26" s="9">
        <f>'Ипотека в абс.вел.'!BO27*100/'Ипотека в абс.вел.'!BC27-100</f>
        <v>14.422381220355334</v>
      </c>
      <c r="BC26" s="9">
        <f>'Ипотека в абс.вел.'!BP27*100/'Ипотека в абс.вел.'!BD27-100</f>
        <v>11.483274992451101</v>
      </c>
      <c r="BD26" s="9">
        <f>'Ипотека в абс.вел.'!BQ27*100/'Ипотека в абс.вел.'!BE27-100</f>
        <v>10.724088138358269</v>
      </c>
      <c r="BE26" s="9">
        <f>'Ипотека в абс.вел.'!BR27*100/'Ипотека в абс.вел.'!BF27-100</f>
        <v>8.6906431032421381</v>
      </c>
      <c r="BF26" s="9">
        <f>'Ипотека в абс.вел.'!BS27*100/'Ипотека в абс.вел.'!BG27-100</f>
        <v>9.1809238665526038</v>
      </c>
      <c r="BG26" s="9">
        <f>'Ипотека в абс.вел.'!BT27*100/'Ипотека в абс.вел.'!BH27-100</f>
        <v>8.6832650752584613</v>
      </c>
      <c r="BH26" s="9">
        <f>'Ипотека в абс.вел.'!BU27*100/'Ипотека в абс.вел.'!BI27-100</f>
        <v>12.670369579149749</v>
      </c>
      <c r="BI26" s="9">
        <f>'Ипотека в абс.вел.'!BV27*100/'Ипотека в абс.вел.'!BJ27-100</f>
        <v>13.247742810918012</v>
      </c>
      <c r="BJ26" s="9">
        <f>'Ипотека в абс.вел.'!BW27*100/'Ипотека в абс.вел.'!BK27-100</f>
        <v>13.274767673415198</v>
      </c>
      <c r="BK26" s="9">
        <f>'Ипотека в абс.вел.'!BX27*100/'Ипотека в абс.вел.'!BL27-100</f>
        <v>12.873729599690108</v>
      </c>
      <c r="BL26" s="9">
        <f>'Ипотека в абс.вел.'!BY27*100/'Ипотека в абс.вел.'!BM27-100</f>
        <v>12.040217012592706</v>
      </c>
      <c r="BM26" s="9">
        <f>'Ипотека в абс.вел.'!BZ27*100/'Ипотека в абс.вел.'!BN27-100</f>
        <v>14.515048160113622</v>
      </c>
      <c r="BN26" s="9">
        <f>'Ипотека в абс.вел.'!CA27*100/'Ипотека в абс.вел.'!BO27-100</f>
        <v>16.69861790005119</v>
      </c>
      <c r="BO26" s="9">
        <f>'Ипотека в абс.вел.'!CB27*100/'Ипотека в абс.вел.'!BP27-100</f>
        <v>18.854391332698</v>
      </c>
      <c r="BP26" s="9">
        <f>'Ипотека в абс.вел.'!CC27*100/'Ипотека в абс.вел.'!BQ27-100</f>
        <v>18.56047784967646</v>
      </c>
      <c r="BQ26" s="9">
        <f>'Ипотека в абс.вел.'!CD27*100/'Ипотека в абс.вел.'!BR27-100</f>
        <v>22.53332400027999</v>
      </c>
      <c r="BR26" s="9">
        <f>'Ипотека в абс.вел.'!CE27*100/'Ипотека в абс.вел.'!BS27-100</f>
        <v>23.804673574520592</v>
      </c>
      <c r="BS26" s="9">
        <f>'Ипотека в абс.вел.'!CF27*100/'Ипотека в абс.вел.'!BT27-100</f>
        <v>24.355008143714883</v>
      </c>
      <c r="BT26" s="9">
        <f>'Ипотека в абс.вел.'!CG27*100/'Ипотека в абс.вел.'!BU27-100</f>
        <v>23.592650878822923</v>
      </c>
      <c r="BU26" s="9">
        <f>'Ипотека в абс.вел.'!CH27*100/'Ипотека в абс.вел.'!BV27-100</f>
        <v>21.572025032950222</v>
      </c>
      <c r="BV26" s="9">
        <f>'Ипотека в абс.вел.'!CI27*100/'Ипотека в абс.вел.'!BW27-100</f>
        <v>21.42288147232523</v>
      </c>
      <c r="BW26" s="9">
        <f>'Ипотека в абс.вел.'!CJ27*100/'Ипотека в абс.вел.'!BX27-100</f>
        <v>20.33902897189509</v>
      </c>
      <c r="BX26" s="9">
        <f>'Ипотека в абс.вел.'!CK27*100/'Ипотека в абс.вел.'!BY27-100</f>
        <v>20.192803198578403</v>
      </c>
      <c r="BY26" s="9">
        <f>'Ипотека в абс.вел.'!CL27*100/'Ипотека в абс.вел.'!BZ27-100</f>
        <v>19.97274894969911</v>
      </c>
      <c r="BZ26" s="9">
        <f>'Ипотека в абс.вел.'!CM27*100/'Ипотека в абс.вел.'!CA27-100</f>
        <v>19.88509306085939</v>
      </c>
      <c r="CA26" s="9">
        <f>'Ипотека в абс.вел.'!CN27*100/'Ипотека в абс.вел.'!CB27-100</f>
        <v>20.356178257933834</v>
      </c>
      <c r="CB26" s="9">
        <f>'Ипотека в абс.вел.'!CO27*100/'Ипотека в абс.вел.'!CC27-100</f>
        <v>19.791929064436502</v>
      </c>
      <c r="CC26" s="9">
        <f>'Ипотека в абс.вел.'!CP27*100/'Ипотека в абс.вел.'!CD27-100</f>
        <v>17.763614255286157</v>
      </c>
      <c r="CD26" s="9">
        <f>'Ипотека в абс.вел.'!CQ27*100/'Ипотека в абс.вел.'!CE27-100</f>
        <v>14.763630035123242</v>
      </c>
      <c r="CE26" s="9">
        <f>'Ипотека в абс.вел.'!CR27*100/'Ипотека в абс.вел.'!CF27-100</f>
        <v>13.60205220410441</v>
      </c>
      <c r="CF26" s="9">
        <f>'Ипотека в абс.вел.'!CS27*100/'Ипотека в абс.вел.'!CG27-100</f>
        <v>11.742912371134025</v>
      </c>
      <c r="CG26" s="9">
        <f>'Ипотека в абс.вел.'!CT27*100/'Ипотека в абс.вел.'!CH27-100</f>
        <v>11.031675031462754</v>
      </c>
      <c r="CH26" s="9">
        <f>'Ипотека в абс.вел.'!CU27*100/'Ипотека в абс.вел.'!CI27-100</f>
        <v>6.42551202002835</v>
      </c>
      <c r="CI26" s="9">
        <f>'Ипотека в абс.вел.'!CV27*100/'Ипотека в абс.вел.'!CJ27-100</f>
        <v>6.5659029336054999</v>
      </c>
      <c r="CJ26" s="9">
        <f>'Ипотека в абс.вел.'!CW27*100/'Ипотека в абс.вел.'!CK27-100</f>
        <v>5.2861905571531054</v>
      </c>
      <c r="CK26" s="9">
        <f>'Ипотека в абс.вел.'!CX27*100/'Ипотека в абс.вел.'!CL27-100</f>
        <v>4.6935744550736018</v>
      </c>
      <c r="CL26" s="9">
        <f>'Ипотека в абс.вел.'!CY27*100/'Ипотека в абс.вел.'!CM27-100</f>
        <v>4.2406806898728746</v>
      </c>
      <c r="CM26" s="9">
        <f>'Ипотека в абс.вел.'!CZ27*100/'Ипотека в абс.вел.'!CN27-100</f>
        <v>2.7069103353483257</v>
      </c>
      <c r="CN26" s="9">
        <f>'Ипотека в абс.вел.'!DA27*100/'Ипотека в абс.вел.'!CO27-100</f>
        <v>1.1621631093821208</v>
      </c>
      <c r="CO26" s="9">
        <f>'Ипотека в абс.вел.'!DB27*100/'Ипотека в абс.вел.'!CP27-100</f>
        <v>1.3180507816831124</v>
      </c>
      <c r="CP26" s="9">
        <f>'Ипотека в абс.вел.'!DC27*100/'Ипотека в абс.вел.'!CQ27-100</f>
        <v>2.0596243322419383</v>
      </c>
      <c r="CQ26" s="9">
        <f>'Ипотека в абс.вел.'!DD27*100/'Ипотека в абс.вел.'!CR27-100</f>
        <v>2.55418431878185</v>
      </c>
      <c r="CR26" s="9">
        <f>'Ипотека в абс.вел.'!DE27*100/'Ипотека в абс.вел.'!CS27-100</f>
        <v>4.5017401511563264</v>
      </c>
      <c r="CS26" s="9">
        <f>'Ипотека в абс.вел.'!DF27*100/'Ипотека в абс.вел.'!CT27-100</f>
        <v>5.0418905724020675</v>
      </c>
    </row>
    <row r="27" spans="1:97" x14ac:dyDescent="0.25">
      <c r="A27" s="8" t="s">
        <v>24</v>
      </c>
      <c r="B27" s="9">
        <f>'Ипотека в абс.вел.'!O28*100/'Ипотека в абс.вел.'!C28-100</f>
        <v>11.481211531517445</v>
      </c>
      <c r="C27" s="9">
        <f>'Ипотека в абс.вел.'!P28*100/'Ипотека в абс.вел.'!D28-100</f>
        <v>12.179886203873494</v>
      </c>
      <c r="D27" s="9">
        <f>'Ипотека в абс.вел.'!Q28*100/'Ипотека в абс.вел.'!E28-100</f>
        <v>15.677432103447757</v>
      </c>
      <c r="E27" s="9">
        <f>'Ипотека в абс.вел.'!R28*100/'Ипотека в абс.вел.'!F28-100</f>
        <v>15.917156265706851</v>
      </c>
      <c r="F27" s="9">
        <f>'Ипотека в абс.вел.'!S28*100/'Ипотека в абс.вел.'!G28-100</f>
        <v>16.516660118402712</v>
      </c>
      <c r="G27" s="9">
        <f>'Ипотека в абс.вел.'!T28*100/'Ипотека в абс.вел.'!H28-100</f>
        <v>16.902713812457563</v>
      </c>
      <c r="H27" s="9">
        <f>'Ипотека в абс.вел.'!U28*100/'Ипотека в абс.вел.'!I28-100</f>
        <v>17.208568916166726</v>
      </c>
      <c r="I27" s="9">
        <f>'Ипотека в абс.вел.'!V28*100/'Ипотека в абс.вел.'!J28-100</f>
        <v>16.408221746726056</v>
      </c>
      <c r="J27" s="9">
        <f>'Ипотека в абс.вел.'!W28*100/'Ипотека в абс.вел.'!K28-100</f>
        <v>16.731100074426038</v>
      </c>
      <c r="K27" s="9">
        <f>'Ипотека в абс.вел.'!X28*100/'Ипотека в абс.вел.'!L28-100</f>
        <v>11.571114884115744</v>
      </c>
      <c r="L27" s="9">
        <f>'Ипотека в абс.вел.'!Y28*100/'Ипотека в абс.вел.'!M28-100</f>
        <v>15.211469397083178</v>
      </c>
      <c r="M27" s="9">
        <f>'Ипотека в абс.вел.'!Z28*100/'Ипотека в абс.вел.'!N28-100</f>
        <v>15.432933351570128</v>
      </c>
      <c r="N27" s="9">
        <f>'Ипотека в абс.вел.'!AA28*100/'Ипотека в абс.вел.'!O28-100</f>
        <v>12.108216480172388</v>
      </c>
      <c r="O27" s="9">
        <f>'Ипотека в абс.вел.'!AB28*100/'Ипотека в абс.вел.'!P28-100</f>
        <v>12.092879657297473</v>
      </c>
      <c r="P27" s="9">
        <f>'Ипотека в абс.вел.'!AC28*100/'Ипотека в абс.вел.'!Q28-100</f>
        <v>11.719346503802726</v>
      </c>
      <c r="Q27" s="9">
        <f>'Ипотека в абс.вел.'!AD28*100/'Ипотека в абс.вел.'!R28-100</f>
        <v>11.76004576415157</v>
      </c>
      <c r="R27" s="9">
        <f>'Ипотека в абс.вел.'!AE28*100/'Ипотека в абс.вел.'!S28-100</f>
        <v>11.306821598067572</v>
      </c>
      <c r="S27" s="9">
        <f>'Ипотека в абс.вел.'!AF28*100/'Ипотека в абс.вел.'!T28-100</f>
        <v>10.459417307114364</v>
      </c>
      <c r="T27" s="9">
        <f>'Ипотека в абс.вел.'!AG28*100/'Ипотека в абс.вел.'!U28-100</f>
        <v>6.9613929191234121</v>
      </c>
      <c r="U27" s="9">
        <f>'Ипотека в абс.вел.'!AH28*100/'Ипотека в абс.вел.'!V28-100</f>
        <v>8.4045341253314518</v>
      </c>
      <c r="V27" s="9">
        <f>'Ипотека в абс.вел.'!AI28*100/'Ипотека в абс.вел.'!W28-100</f>
        <v>7.8806981831325942</v>
      </c>
      <c r="W27" s="9">
        <f>'Ипотека в абс.вел.'!AJ28*100/'Ипотека в абс.вел.'!X28-100</f>
        <v>10.658663381921784</v>
      </c>
      <c r="X27" s="9">
        <f>'Ипотека в абс.вел.'!AK28*100/'Ипотека в абс.вел.'!Y28-100</f>
        <v>7.9635252541291663</v>
      </c>
      <c r="Y27" s="9">
        <f>'Ипотека в абс.вел.'!AL28*100/'Ипотека в абс.вел.'!Z28-100</f>
        <v>6.6078458587965798</v>
      </c>
      <c r="Z27" s="9">
        <f>'Ипотека в абс.вел.'!AM28*100/'Ипотека в абс.вел.'!AA28-100</f>
        <v>8.8420967709404863</v>
      </c>
      <c r="AA27" s="9">
        <f>'Ипотека в абс.вел.'!AN28*100/'Ипотека в абс.вел.'!AB28-100</f>
        <v>8.907268967711147</v>
      </c>
      <c r="AB27" s="9">
        <f>'Ипотека в абс.вел.'!AO28*100/'Ипотека в абс.вел.'!AC28-100</f>
        <v>9.5481235639520037</v>
      </c>
      <c r="AC27" s="9">
        <f>'Ипотека в абс.вел.'!AP28*100/'Ипотека в абс.вел.'!AD28-100</f>
        <v>9.1215561669314553</v>
      </c>
      <c r="AD27" s="9">
        <f>'Ипотека в абс.вел.'!AQ28*100/'Ипотека в абс.вел.'!AE28-100</f>
        <v>8.8967834853576591</v>
      </c>
      <c r="AE27" s="9">
        <f>'Ипотека в абс.вел.'!AR28*100/'Ипотека в абс.вел.'!AF28-100</f>
        <v>9.6915878926764094</v>
      </c>
      <c r="AF27" s="9">
        <f>'Ипотека в абс.вел.'!AS28*100/'Ипотека в абс.вел.'!AG28-100</f>
        <v>13.870992781184512</v>
      </c>
      <c r="AG27" s="9">
        <f>'Ипотека в абс.вел.'!AT28*100/'Ипотека в абс.вел.'!AH28-100</f>
        <v>15.157514367539932</v>
      </c>
      <c r="AH27" s="9">
        <f>'Ипотека в абс.вел.'!AU28*100/'Ипотека в абс.вел.'!AI28-100</f>
        <v>16.944176090621511</v>
      </c>
      <c r="AI27" s="9">
        <f>'Ипотека в абс.вел.'!AV28*100/'Ипотека в абс.вел.'!AJ28-100</f>
        <v>20.718787970838392</v>
      </c>
      <c r="AJ27" s="9">
        <f>'Ипотека в абс.вел.'!AW28*100/'Ипотека в абс.вел.'!AK28-100</f>
        <v>17.138373591884772</v>
      </c>
      <c r="AK27" s="9">
        <f>'Ипотека в абс.вел.'!AX28*100/'Ипотека в абс.вел.'!AL28-100</f>
        <v>19.526660325630843</v>
      </c>
      <c r="AL27" s="9">
        <f>'Ипотека в абс.вел.'!AY28*100/'Ипотека в абс.вел.'!AM28-100</f>
        <v>19.501528768646338</v>
      </c>
      <c r="AM27" s="9">
        <f>'Ипотека в абс.вел.'!AZ28*100/'Ипотека в абс.вел.'!AN28-100</f>
        <v>19.769607127208999</v>
      </c>
      <c r="AN27" s="9">
        <f>'Ипотека в абс.вел.'!BA28*100/'Ипотека в абс.вел.'!AO28-100</f>
        <v>20.015058351110554</v>
      </c>
      <c r="AO27" s="9">
        <f>'Ипотека в абс.вел.'!BB28*100/'Ипотека в абс.вел.'!AP28-100</f>
        <v>21.84581513440574</v>
      </c>
      <c r="AP27" s="9">
        <f>'Ипотека в абс.вел.'!BC28*100/'Ипотека в абс.вел.'!AQ28-100</f>
        <v>23.384707625026451</v>
      </c>
      <c r="AQ27" s="9">
        <f>'Ипотека в абс.вел.'!BD28*100/'Ипотека в абс.вел.'!AR28-100</f>
        <v>24.711002785515319</v>
      </c>
      <c r="AR27" s="9">
        <f>'Ипотека в абс.вел.'!BE28*100/'Ипотека в абс.вел.'!AS28-100</f>
        <v>23.856509884117244</v>
      </c>
      <c r="AS27" s="9">
        <f>'Ипотека в абс.вел.'!BF28*100/'Ипотека в абс.вел.'!AT28-100</f>
        <v>23.65930599369085</v>
      </c>
      <c r="AT27" s="9">
        <f>'Ипотека в абс.вел.'!BG28*100/'Ипотека в абс.вел.'!AU28-100</f>
        <v>22.550861733834395</v>
      </c>
      <c r="AU27" s="9">
        <f>'Ипотека в абс.вел.'!BH28*100/'Ипотека в абс.вел.'!AV28-100</f>
        <v>21.497208461115036</v>
      </c>
      <c r="AV27" s="9">
        <f>'Ипотека в абс.вел.'!BI28*100/'Ипотека в абс.вел.'!AW28-100</f>
        <v>18.922539591407116</v>
      </c>
      <c r="AW27" s="9">
        <f>'Ипотека в абс.вел.'!BJ28*100/'Ипотека в абс.вел.'!AX28-100</f>
        <v>19.173337078125726</v>
      </c>
      <c r="AX27" s="9">
        <f>'Ипотека в абс.вел.'!BK28*100/'Ипотека в абс.вел.'!AY28-100</f>
        <v>19.576982120981867</v>
      </c>
      <c r="AY27" s="9">
        <f>'Ипотека в абс.вел.'!BL28*100/'Ипотека в абс.вел.'!AZ28-100</f>
        <v>20.108223458577854</v>
      </c>
      <c r="AZ27" s="9">
        <f>'Ипотека в абс.вел.'!BM28*100/'Ипотека в абс.вел.'!BA28-100</f>
        <v>20.347135089920542</v>
      </c>
      <c r="BA27" s="9">
        <f>'Ипотека в абс.вел.'!BN28*100/'Ипотека в абс.вел.'!BB28-100</f>
        <v>16.891557135779436</v>
      </c>
      <c r="BB27" s="9">
        <f>'Ипотека в абс.вел.'!BO28*100/'Ипотека в абс.вел.'!BC28-100</f>
        <v>13.997627520759195</v>
      </c>
      <c r="BC27" s="9">
        <f>'Ипотека в абс.вел.'!BP28*100/'Ипотека в абс.вел.'!BD28-100</f>
        <v>11.863081776809892</v>
      </c>
      <c r="BD27" s="9">
        <f>'Ипотека в абс.вел.'!BQ28*100/'Ипотека в абс.вел.'!BE28-100</f>
        <v>11.351284415030477</v>
      </c>
      <c r="BE27" s="9">
        <f>'Ипотека в абс.вел.'!BR28*100/'Ипотека в абс.вел.'!BF28-100</f>
        <v>9.1931216931216966</v>
      </c>
      <c r="BF27" s="9">
        <f>'Ипотека в абс.вел.'!BS28*100/'Ипотека в абс.вел.'!BG28-100</f>
        <v>8.911152819265638</v>
      </c>
      <c r="BG27" s="9">
        <f>'Ипотека в абс.вел.'!BT28*100/'Ипотека в абс.вел.'!BH28-100</f>
        <v>7.3679032800890525</v>
      </c>
      <c r="BH27" s="9">
        <f>'Ипотека в абс.вел.'!BU28*100/'Ипотека в абс.вел.'!BI28-100</f>
        <v>12.710546078746916</v>
      </c>
      <c r="BI27" s="9">
        <f>'Ипотека в абс.вел.'!BV28*100/'Ипотека в абс.вел.'!BJ28-100</f>
        <v>12.7669324534873</v>
      </c>
      <c r="BJ27" s="9">
        <f>'Ипотека в абс.вел.'!BW28*100/'Ипотека в абс.вел.'!BK28-100</f>
        <v>12.411494670228493</v>
      </c>
      <c r="BK27" s="9">
        <f>'Ипотека в абс.вел.'!BX28*100/'Ипотека в абс.вел.'!BL28-100</f>
        <v>11.7694836097821</v>
      </c>
      <c r="BL27" s="9">
        <f>'Ипотека в абс.вел.'!BY28*100/'Ипотека в абс.вел.'!BM28-100</f>
        <v>11.416159860990447</v>
      </c>
      <c r="BM27" s="9">
        <f>'Ипотека в абс.вел.'!BZ28*100/'Ипотека в абс.вел.'!BN28-100</f>
        <v>14.449375451893587</v>
      </c>
      <c r="BN27" s="9">
        <f>'Ипотека в абс.вел.'!CA28*100/'Ипотека в абс.вел.'!BO28-100</f>
        <v>17.218509835387337</v>
      </c>
      <c r="BO27" s="9">
        <f>'Ипотека в абс.вел.'!CB28*100/'Ипотека в абс.вел.'!BP28-100</f>
        <v>19.461638296810264</v>
      </c>
      <c r="BP27" s="9">
        <f>'Ипотека в абс.вел.'!CC28*100/'Ипотека в абс.вел.'!BQ28-100</f>
        <v>18.925230757824764</v>
      </c>
      <c r="BQ27" s="9">
        <f>'Ипотека в абс.вел.'!CD28*100/'Ипотека в абс.вел.'!BR28-100</f>
        <v>23.588672295083995</v>
      </c>
      <c r="BR27" s="9">
        <f>'Ипотека в абс.вел.'!CE28*100/'Ипотека в абс.вел.'!BS28-100</f>
        <v>26.611650485436897</v>
      </c>
      <c r="BS27" s="9">
        <f>'Ипотека в абс.вел.'!CF28*100/'Ипотека в абс.вел.'!BT28-100</f>
        <v>29.499915607744811</v>
      </c>
      <c r="BT27" s="9">
        <f>'Ипотека в абс.вел.'!CG28*100/'Ипотека в абс.вел.'!BU28-100</f>
        <v>29.391047759560252</v>
      </c>
      <c r="BU27" s="9">
        <f>'Ипотека в абс.вел.'!CH28*100/'Ипотека в абс.вел.'!BV28-100</f>
        <v>27.956065391045883</v>
      </c>
      <c r="BV27" s="9">
        <f>'Ипотека в абс.вел.'!CI28*100/'Ипотека в абс.вел.'!BW28-100</f>
        <v>27.815654380804062</v>
      </c>
      <c r="BW27" s="9">
        <f>'Ипотека в абс.вел.'!CJ28*100/'Ипотека в абс.вел.'!BX28-100</f>
        <v>25.887068388005133</v>
      </c>
      <c r="BX27" s="9">
        <f>'Ипотека в абс.вел.'!CK28*100/'Ипотека в абс.вел.'!BY28-100</f>
        <v>24.917565279386864</v>
      </c>
      <c r="BY27" s="9">
        <f>'Ипотека в абс.вел.'!CL28*100/'Ипотека в абс.вел.'!BZ28-100</f>
        <v>22.923678506464512</v>
      </c>
      <c r="BZ27" s="9">
        <f>'Ипотека в абс.вел.'!CM28*100/'Ипотека в абс.вел.'!CA28-100</f>
        <v>22.116217632651313</v>
      </c>
      <c r="CA27" s="9">
        <f>'Ипотека в абс.вел.'!CN28*100/'Ипотека в абс.вел.'!CB28-100</f>
        <v>22.746978386453137</v>
      </c>
      <c r="CB27" s="9">
        <f>'Ипотека в абс.вел.'!CO28*100/'Ипотека в абс.вел.'!CC28-100</f>
        <v>20.818743830848362</v>
      </c>
      <c r="CC27" s="9">
        <f>'Ипотека в абс.вел.'!CP28*100/'Ипотека в абс.вел.'!CD28-100</f>
        <v>16.134904282770904</v>
      </c>
      <c r="CD27" s="9">
        <f>'Ипотека в абс.вел.'!CQ28*100/'Ипотека в абс.вел.'!CE28-100</f>
        <v>11.097691894793343</v>
      </c>
      <c r="CE27" s="9">
        <f>'Ипотека в абс.вел.'!CR28*100/'Ипотека в абс.вел.'!CF28-100</f>
        <v>8.443885863240709</v>
      </c>
      <c r="CF27" s="9">
        <f>'Ипотека в абс.вел.'!CS28*100/'Ипотека в абс.вел.'!CG28-100</f>
        <v>6.4727627174752627</v>
      </c>
      <c r="CG27" s="9">
        <f>'Ипотека в абс.вел.'!CT28*100/'Ипотека в абс.вел.'!CH28-100</f>
        <v>5.4026096582763188</v>
      </c>
      <c r="CH27" s="9">
        <f>'Ипотека в абс.вел.'!CU28*100/'Ипотека в абс.вел.'!CI28-100</f>
        <v>2.9215592479940824</v>
      </c>
      <c r="CI27" s="9">
        <f>'Ипотека в абс.вел.'!CV28*100/'Ипотека в абс.вел.'!CJ28-100</f>
        <v>3.0675565978172585</v>
      </c>
      <c r="CJ27" s="9">
        <f>'Ипотека в абс.вел.'!CW28*100/'Ипотека в абс.вел.'!CK28-100</f>
        <v>2.0350288934864835</v>
      </c>
      <c r="CK27" s="9">
        <f>'Ипотека в абс.вел.'!CX28*100/'Ипотека в абс.вел.'!CL28-100</f>
        <v>1.7872491249833899</v>
      </c>
      <c r="CL27" s="9">
        <f>'Ипотека в абс.вел.'!CY28*100/'Ипотека в абс.вел.'!CM28-100</f>
        <v>1.1359754762426064</v>
      </c>
      <c r="CM27" s="9">
        <f>'Ипотека в абс.вел.'!CZ28*100/'Ипотека в абс.вел.'!CN28-100</f>
        <v>-1.542101411039809</v>
      </c>
      <c r="CN27" s="9">
        <f>'Ипотека в абс.вел.'!DA28*100/'Ипотека в абс.вел.'!CO28-100</f>
        <v>-1.8799126262018149</v>
      </c>
      <c r="CO27" s="9">
        <f>'Ипотека в абс.вел.'!DB28*100/'Ипотека в абс.вел.'!CP28-100</f>
        <v>-0.95251218629967127</v>
      </c>
      <c r="CP27" s="9">
        <f>'Ипотека в абс.вел.'!DC28*100/'Ипотека в абс.вел.'!CQ28-100</f>
        <v>7.4198057046231725E-2</v>
      </c>
      <c r="CQ27" s="9">
        <f>'Ипотека в абс.вел.'!DD28*100/'Ипотека в абс.вел.'!CR28-100</f>
        <v>0.78035798600677708</v>
      </c>
      <c r="CR27" s="9">
        <f>'Ипотека в абс.вел.'!DE28*100/'Ипотека в абс.вел.'!CS28-100</f>
        <v>2.9502448461398956</v>
      </c>
      <c r="CS27" s="9">
        <f>'Ипотека в абс.вел.'!DF28*100/'Ипотека в абс.вел.'!CT28-100</f>
        <v>4.1115702479338836</v>
      </c>
    </row>
    <row r="28" spans="1:97" x14ac:dyDescent="0.25">
      <c r="A28" s="8" t="s">
        <v>25</v>
      </c>
      <c r="B28" s="9">
        <f>'Ипотека в абс.вел.'!O29*100/'Ипотека в абс.вел.'!C29-100</f>
        <v>27.048713936405989</v>
      </c>
      <c r="C28" s="9">
        <f>'Ипотека в абс.вел.'!P29*100/'Ипотека в абс.вел.'!D29-100</f>
        <v>28.370933585657241</v>
      </c>
      <c r="D28" s="9">
        <f>'Ипотека в абс.вел.'!Q29*100/'Ипотека в абс.вел.'!E29-100</f>
        <v>29.164576894433537</v>
      </c>
      <c r="E28" s="9">
        <f>'Ипотека в абс.вел.'!R29*100/'Ипотека в абс.вел.'!F29-100</f>
        <v>30.291870199542274</v>
      </c>
      <c r="F28" s="9">
        <f>'Ипотека в абс.вел.'!S29*100/'Ипотека в абс.вел.'!G29-100</f>
        <v>30.263185536956883</v>
      </c>
      <c r="G28" s="9">
        <f>'Ипотека в абс.вел.'!T29*100/'Ипотека в абс.вел.'!H29-100</f>
        <v>30.084079164778302</v>
      </c>
      <c r="H28" s="9">
        <f>'Ипотека в абс.вел.'!U29*100/'Ипотека в абс.вел.'!I29-100</f>
        <v>30.137475322957243</v>
      </c>
      <c r="I28" s="9">
        <f>'Ипотека в абс.вел.'!V29*100/'Ипотека в абс.вел.'!J29-100</f>
        <v>30.186493712684921</v>
      </c>
      <c r="J28" s="9">
        <f>'Ипотека в абс.вел.'!W29*100/'Ипотека в абс.вел.'!K29-100</f>
        <v>30.551495618390874</v>
      </c>
      <c r="K28" s="9">
        <f>'Ипотека в абс.вел.'!X29*100/'Ипотека в абс.вел.'!L29-100</f>
        <v>29.590720951003419</v>
      </c>
      <c r="L28" s="9">
        <f>'Ипотека в абс.вел.'!Y29*100/'Ипотека в абс.вел.'!M29-100</f>
        <v>32.257088755204308</v>
      </c>
      <c r="M28" s="9">
        <f>'Ипотека в абс.вел.'!Z29*100/'Ипотека в абс.вел.'!N29-100</f>
        <v>31.315397940789836</v>
      </c>
      <c r="N28" s="9">
        <f>'Ипотека в абс.вел.'!AA29*100/'Ипотека в абс.вел.'!O29-100</f>
        <v>26.503461994700174</v>
      </c>
      <c r="O28" s="9">
        <f>'Ипотека в абс.вел.'!AB29*100/'Ипотека в абс.вел.'!P29-100</f>
        <v>25.209973113778929</v>
      </c>
      <c r="P28" s="9">
        <f>'Ипотека в абс.вел.'!AC29*100/'Ипотека в абс.вел.'!Q29-100</f>
        <v>24.847822487282642</v>
      </c>
      <c r="Q28" s="9">
        <f>'Ипотека в абс.вел.'!AD29*100/'Ипотека в абс.вел.'!R29-100</f>
        <v>23.869286233514586</v>
      </c>
      <c r="R28" s="9">
        <f>'Ипотека в абс.вел.'!AE29*100/'Ипотека в абс.вел.'!S29-100</f>
        <v>23.424964499453381</v>
      </c>
      <c r="S28" s="9">
        <f>'Ипотека в абс.вел.'!AF29*100/'Ипотека в абс.вел.'!T29-100</f>
        <v>22.484659284296995</v>
      </c>
      <c r="T28" s="9">
        <f>'Ипотека в абс.вел.'!AG29*100/'Ипотека в абс.вел.'!U29-100</f>
        <v>18.984742922881381</v>
      </c>
      <c r="U28" s="9">
        <f>'Ипотека в абс.вел.'!AH29*100/'Ипотека в абс.вел.'!V29-100</f>
        <v>19.083562527027993</v>
      </c>
      <c r="V28" s="9">
        <f>'Ипотека в абс.вел.'!AI29*100/'Ипотека в абс.вел.'!W29-100</f>
        <v>17.453561587817035</v>
      </c>
      <c r="W28" s="9">
        <f>'Ипотека в абс.вел.'!AJ29*100/'Ипотека в абс.вел.'!X29-100</f>
        <v>14.295654740093894</v>
      </c>
      <c r="X28" s="9">
        <f>'Ипотека в абс.вел.'!AK29*100/'Ипотека в абс.вел.'!Y29-100</f>
        <v>13.035243955796304</v>
      </c>
      <c r="Y28" s="9">
        <f>'Ипотека в абс.вел.'!AL29*100/'Ипотека в абс.вел.'!Z29-100</f>
        <v>13.590200068923792</v>
      </c>
      <c r="Z28" s="9">
        <f>'Ипотека в абс.вел.'!AM29*100/'Ипотека в абс.вел.'!AA29-100</f>
        <v>16.477616272039086</v>
      </c>
      <c r="AA28" s="9">
        <f>'Ипотека в абс.вел.'!AN29*100/'Ипотека в абс.вел.'!AB29-100</f>
        <v>16.767893295224482</v>
      </c>
      <c r="AB28" s="9">
        <f>'Ипотека в абс.вел.'!AO29*100/'Ипотека в абс.вел.'!AC29-100</f>
        <v>16.16640583027727</v>
      </c>
      <c r="AC28" s="9">
        <f>'Ипотека в абс.вел.'!AP29*100/'Ипотека в абс.вел.'!AD29-100</f>
        <v>15.112916551914068</v>
      </c>
      <c r="AD28" s="9">
        <f>'Ипотека в абс.вел.'!AQ29*100/'Ипотека в абс.вел.'!AE29-100</f>
        <v>15.227760822877812</v>
      </c>
      <c r="AE28" s="9">
        <f>'Ипотека в абс.вел.'!AR29*100/'Ипотека в абс.вел.'!AF29-100</f>
        <v>19.094479403757759</v>
      </c>
      <c r="AF28" s="9">
        <f>'Ипотека в абс.вел.'!AS29*100/'Ипотека в абс.вел.'!AG29-100</f>
        <v>22.308362563953622</v>
      </c>
      <c r="AG28" s="9">
        <f>'Ипотека в абс.вел.'!AT29*100/'Ипотека в абс.вел.'!AH29-100</f>
        <v>23.777269528501051</v>
      </c>
      <c r="AH28" s="9">
        <f>'Ипотека в абс.вел.'!AU29*100/'Ипотека в абс.вел.'!AI29-100</f>
        <v>25.922475245379502</v>
      </c>
      <c r="AI28" s="9">
        <f>'Ипотека в абс.вел.'!AV29*100/'Ипотека в абс.вел.'!AJ29-100</f>
        <v>30.461786562643027</v>
      </c>
      <c r="AJ28" s="9">
        <f>'Ипотека в абс.вел.'!AW29*100/'Ипотека в абс.вел.'!AK29-100</f>
        <v>27.532789866700895</v>
      </c>
      <c r="AK28" s="9">
        <f>'Ипотека в абс.вел.'!AX29*100/'Ипотека в абс.вел.'!AL29-100</f>
        <v>26.982030152439663</v>
      </c>
      <c r="AL28" s="9">
        <f>'Ипотека в абс.вел.'!AY29*100/'Ипотека в абс.вел.'!AM29-100</f>
        <v>26.812707641196013</v>
      </c>
      <c r="AM28" s="9">
        <f>'Ипотека в абс.вел.'!AZ29*100/'Ипотека в абс.вел.'!AN29-100</f>
        <v>26.95971443141255</v>
      </c>
      <c r="AN28" s="9">
        <f>'Ипотека в абс.вел.'!BA29*100/'Ипотека в абс.вел.'!AO29-100</f>
        <v>27.963886431271618</v>
      </c>
      <c r="AO28" s="9">
        <f>'Ипотека в абс.вел.'!BB29*100/'Ипотека в абс.вел.'!AP29-100</f>
        <v>31.016607851346777</v>
      </c>
      <c r="AP28" s="9">
        <f>'Ипотека в абс.вел.'!BC29*100/'Ипотека в абс.вел.'!AQ29-100</f>
        <v>32.430205410919939</v>
      </c>
      <c r="AQ28" s="9">
        <f>'Ипотека в абс.вел.'!BD29*100/'Ипотека в абс.вел.'!AR29-100</f>
        <v>30.186805568567195</v>
      </c>
      <c r="AR28" s="9">
        <f>'Ипотека в абс.вел.'!BE29*100/'Ипотека в абс.вел.'!AS29-100</f>
        <v>29.480856349554301</v>
      </c>
      <c r="AS28" s="9">
        <f>'Ипотека в абс.вел.'!BF29*100/'Ипотека в абс.вел.'!AT29-100</f>
        <v>28.329543031767457</v>
      </c>
      <c r="AT28" s="9">
        <f>'Ипотека в абс.вел.'!BG29*100/'Ипотека в абс.вел.'!AU29-100</f>
        <v>26.517198065970376</v>
      </c>
      <c r="AU28" s="9">
        <f>'Ипотека в абс.вел.'!BH29*100/'Ипотека в абс.вел.'!AV29-100</f>
        <v>24.942787939530604</v>
      </c>
      <c r="AV28" s="9">
        <f>'Ипотека в абс.вел.'!BI29*100/'Ипотека в абс.вел.'!AW29-100</f>
        <v>24.54492072812684</v>
      </c>
      <c r="AW28" s="9">
        <f>'Ипотека в абс.вел.'!BJ29*100/'Ипотека в абс.вел.'!AX29-100</f>
        <v>26.063838570650105</v>
      </c>
      <c r="AX28" s="9">
        <f>'Ипотека в абс.вел.'!BK29*100/'Ипотека в абс.вел.'!AY29-100</f>
        <v>26.525633258559424</v>
      </c>
      <c r="AY28" s="9">
        <f>'Ипотека в абс.вел.'!BL29*100/'Ипотека в абс.вел.'!AZ29-100</f>
        <v>26.872529803026893</v>
      </c>
      <c r="AZ28" s="9">
        <f>'Ипотека в абс.вел.'!BM29*100/'Ипотека в абс.вел.'!BA29-100</f>
        <v>26.637753578780305</v>
      </c>
      <c r="BA28" s="9">
        <f>'Ипотека в абс.вел.'!BN29*100/'Ипотека в абс.вел.'!BB29-100</f>
        <v>22.465532458836776</v>
      </c>
      <c r="BB28" s="9">
        <f>'Ипотека в абс.вел.'!BO29*100/'Ипотека в абс.вел.'!BC29-100</f>
        <v>18.784906890268289</v>
      </c>
      <c r="BC28" s="9">
        <f>'Ипотека в абс.вел.'!BP29*100/'Ипотека в абс.вел.'!BD29-100</f>
        <v>15.635704211162604</v>
      </c>
      <c r="BD28" s="9">
        <f>'Ипотека в абс.вел.'!BQ29*100/'Ипотека в абс.вел.'!BE29-100</f>
        <v>14.244600256761146</v>
      </c>
      <c r="BE28" s="9">
        <f>'Ипотека в абс.вел.'!BR29*100/'Ипотека в абс.вел.'!BF29-100</f>
        <v>12.494981240222074</v>
      </c>
      <c r="BF28" s="9">
        <f>'Ипотека в абс.вел.'!BS29*100/'Ипотека в абс.вел.'!BG29-100</f>
        <v>12.112392557937113</v>
      </c>
      <c r="BG28" s="9">
        <f>'Ипотека в абс.вел.'!BT29*100/'Ипотека в абс.вел.'!BH29-100</f>
        <v>11.955024934155119</v>
      </c>
      <c r="BH28" s="9">
        <f>'Ипотека в абс.вел.'!BU29*100/'Ипотека в абс.вел.'!BI29-100</f>
        <v>13.788644170539499</v>
      </c>
      <c r="BI28" s="9">
        <f>'Ипотека в абс.вел.'!BV29*100/'Ипотека в абс.вел.'!BJ29-100</f>
        <v>12.589235424334916</v>
      </c>
      <c r="BJ28" s="9">
        <f>'Ипотека в абс.вел.'!BW29*100/'Ипотека в абс.вел.'!BK29-100</f>
        <v>11.870899279179014</v>
      </c>
      <c r="BK28" s="9">
        <f>'Ипотека в абс.вел.'!BX29*100/'Ипотека в абс.вел.'!BL29-100</f>
        <v>11.020919866274951</v>
      </c>
      <c r="BL28" s="9">
        <f>'Ипотека в абс.вел.'!BY29*100/'Ипотека в абс.вел.'!BM29-100</f>
        <v>10.823789256864913</v>
      </c>
      <c r="BM28" s="9">
        <f>'Ипотека в абс.вел.'!BZ29*100/'Ипотека в абс.вел.'!BN29-100</f>
        <v>13.274600196329388</v>
      </c>
      <c r="BN28" s="9">
        <f>'Ипотека в абс.вел.'!CA29*100/'Ипотека в абс.вел.'!BO29-100</f>
        <v>16.27193474763348</v>
      </c>
      <c r="BO28" s="9">
        <f>'Ипотека в абс.вел.'!CB29*100/'Ипотека в абс.вел.'!BP29-100</f>
        <v>19.0588206009011</v>
      </c>
      <c r="BP28" s="9">
        <f>'Ипотека в абс.вел.'!CC29*100/'Ипотека в абс.вел.'!BQ29-100</f>
        <v>19.775253148925657</v>
      </c>
      <c r="BQ28" s="9">
        <f>'Ипотека в абс.вел.'!CD29*100/'Ипотека в абс.вел.'!BR29-100</f>
        <v>23.245624830777558</v>
      </c>
      <c r="BR28" s="9">
        <f>'Ипотека в абс.вел.'!CE29*100/'Ипотека в абс.вел.'!BS29-100</f>
        <v>26.549724628187391</v>
      </c>
      <c r="BS28" s="9">
        <f>'Ипотека в абс.вел.'!CF29*100/'Ипотека в абс.вел.'!BT29-100</f>
        <v>29.047397270089192</v>
      </c>
      <c r="BT28" s="9">
        <f>'Ипотека в абс.вел.'!CG29*100/'Ипотека в абс.вел.'!BU29-100</f>
        <v>30.538291247883876</v>
      </c>
      <c r="BU28" s="9">
        <f>'Ипотека в абс.вел.'!CH29*100/'Ипотека в абс.вел.'!BV29-100</f>
        <v>31.513367615236064</v>
      </c>
      <c r="BV28" s="9">
        <f>'Ипотека в абс.вел.'!CI29*100/'Ипотека в абс.вел.'!BW29-100</f>
        <v>31.591976493996242</v>
      </c>
      <c r="BW28" s="9">
        <f>'Ипотека в абс.вел.'!CJ29*100/'Ипотека в абс.вел.'!BX29-100</f>
        <v>30.290517959188321</v>
      </c>
      <c r="BX28" s="9">
        <f>'Ипотека в абс.вел.'!CK29*100/'Ипотека в абс.вел.'!BY29-100</f>
        <v>29.710907584477241</v>
      </c>
      <c r="BY28" s="9">
        <f>'Ипотека в абс.вел.'!CL29*100/'Ипотека в абс.вел.'!BZ29-100</f>
        <v>28.567354102676603</v>
      </c>
      <c r="BZ28" s="9">
        <f>'Ипотека в абс.вел.'!CM29*100/'Ипотека в абс.вел.'!CA29-100</f>
        <v>27.195692281288885</v>
      </c>
      <c r="CA28" s="9">
        <f>'Ипотека в абс.вел.'!CN29*100/'Ипотека в абс.вел.'!CB29-100</f>
        <v>28.156263393930516</v>
      </c>
      <c r="CB28" s="9">
        <f>'Ипотека в абс.вел.'!CO29*100/'Ипотека в абс.вел.'!CC29-100</f>
        <v>26.511949192733567</v>
      </c>
      <c r="CC28" s="9">
        <f>'Ипотека в абс.вел.'!CP29*100/'Ипотека в абс.вел.'!CD29-100</f>
        <v>23.320884344231189</v>
      </c>
      <c r="CD28" s="9">
        <f>'Ипотека в абс.вел.'!CQ29*100/'Ипотека в абс.вел.'!CE29-100</f>
        <v>18.497891104294482</v>
      </c>
      <c r="CE28" s="9">
        <f>'Ипотека в абс.вел.'!CR29*100/'Ипотека в абс.вел.'!CF29-100</f>
        <v>13.679982972895445</v>
      </c>
      <c r="CF28" s="9">
        <f>'Ипотека в абс.вел.'!CS29*100/'Ипотека в абс.вел.'!CG29-100</f>
        <v>12.293795967968663</v>
      </c>
      <c r="CG28" s="9">
        <f>'Ипотека в абс.вел.'!CT29*100/'Ипотека в абс.вел.'!CH29-100</f>
        <v>10.337842021921247</v>
      </c>
      <c r="CH28" s="9">
        <f>'Ипотека в абс.вел.'!CU29*100/'Ипотека в абс.вел.'!CI29-100</f>
        <v>11.215232603115439</v>
      </c>
      <c r="CI28" s="9">
        <f>'Ипотека в абс.вел.'!CV29*100/'Ипотека в абс.вел.'!CJ29-100</f>
        <v>11.143600024512594</v>
      </c>
      <c r="CJ28" s="9">
        <f>'Ипотека в абс.вел.'!CW29*100/'Ипотека в абс.вел.'!CK29-100</f>
        <v>10.350453172205434</v>
      </c>
      <c r="CK28" s="9">
        <f>'Ипотека в абс.вел.'!CX29*100/'Ипотека в абс.вел.'!CL29-100</f>
        <v>9.8692855070732577</v>
      </c>
      <c r="CL28" s="9">
        <f>'Ипотека в абс.вел.'!CY29*100/'Ипотека в абс.вел.'!CM29-100</f>
        <v>9.7485284444519351</v>
      </c>
      <c r="CM28" s="9">
        <f>'Ипотека в абс.вел.'!CZ29*100/'Ипотека в абс.вел.'!CN29-100</f>
        <v>6.7328477156118254</v>
      </c>
      <c r="CN28" s="9">
        <f>'Ипотека в абс.вел.'!DA29*100/'Ипотека в абс.вел.'!CO29-100</f>
        <v>6.7924928081884843</v>
      </c>
      <c r="CO28" s="9">
        <f>'Ипотека в абс.вел.'!DB29*100/'Ипотека в абс.вел.'!CP29-100</f>
        <v>7.6245384465893693</v>
      </c>
      <c r="CP28" s="9">
        <f>'Ипотека в абс.вел.'!DC29*100/'Ипотека в абс.вел.'!CQ29-100</f>
        <v>9.360363056861118</v>
      </c>
      <c r="CQ28" s="9">
        <f>'Ипотека в абс.вел.'!DD29*100/'Ипотека в абс.вел.'!CR29-100</f>
        <v>12.080979437669924</v>
      </c>
      <c r="CR28" s="9">
        <f>'Ипотека в абс.вел.'!DE29*100/'Ипотека в абс.вел.'!CS29-100</f>
        <v>12.758534359529335</v>
      </c>
      <c r="CS28" s="9">
        <f>'Ипотека в абс.вел.'!DF29*100/'Ипотека в абс.вел.'!CT29-100</f>
        <v>14.232684182254047</v>
      </c>
    </row>
    <row r="29" spans="1:97" x14ac:dyDescent="0.25">
      <c r="A29" s="8" t="s">
        <v>26</v>
      </c>
      <c r="B29" s="9">
        <f>'Ипотека в абс.вел.'!O30*100/'Ипотека в абс.вел.'!C30-100</f>
        <v>28.171291213970648</v>
      </c>
      <c r="C29" s="9">
        <f>'Ипотека в абс.вел.'!P30*100/'Ипотека в абс.вел.'!D30-100</f>
        <v>29.31685755363597</v>
      </c>
      <c r="D29" s="9">
        <f>'Ипотека в абс.вел.'!Q30*100/'Ипотека в абс.вел.'!E30-100</f>
        <v>31.276401110501922</v>
      </c>
      <c r="E29" s="9">
        <f>'Ипотека в абс.вел.'!R30*100/'Ипотека в абс.вел.'!F30-100</f>
        <v>32.461385448927558</v>
      </c>
      <c r="F29" s="9">
        <f>'Ипотека в абс.вел.'!S30*100/'Ипотека в абс.вел.'!G30-100</f>
        <v>32.631619368125399</v>
      </c>
      <c r="G29" s="9">
        <f>'Ипотека в абс.вел.'!T30*100/'Ипотека в абс.вел.'!H30-100</f>
        <v>32.510758622396764</v>
      </c>
      <c r="H29" s="9">
        <f>'Ипотека в абс.вел.'!U30*100/'Ипотека в абс.вел.'!I30-100</f>
        <v>33.339994187947553</v>
      </c>
      <c r="I29" s="9">
        <f>'Ипотека в абс.вел.'!V30*100/'Ипотека в абс.вел.'!J30-100</f>
        <v>34.008511742580879</v>
      </c>
      <c r="J29" s="9">
        <f>'Ипотека в абс.вел.'!W30*100/'Ипотека в абс.вел.'!K30-100</f>
        <v>33.855908522359329</v>
      </c>
      <c r="K29" s="9">
        <f>'Ипотека в абс.вел.'!X30*100/'Ипотека в абс.вел.'!L30-100</f>
        <v>30.069531895106422</v>
      </c>
      <c r="L29" s="9">
        <f>'Ипотека в абс.вел.'!Y30*100/'Ипотека в абс.вел.'!M30-100</f>
        <v>32.510220578454806</v>
      </c>
      <c r="M29" s="9">
        <f>'Ипотека в абс.вел.'!Z30*100/'Ипотека в абс.вел.'!N30-100</f>
        <v>32.476486651274342</v>
      </c>
      <c r="N29" s="9">
        <f>'Ипотека в абс.вел.'!AA30*100/'Ипотека в абс.вел.'!O30-100</f>
        <v>26.200637623883395</v>
      </c>
      <c r="O29" s="9">
        <f>'Ипотека в абс.вел.'!AB30*100/'Ипотека в абс.вел.'!P30-100</f>
        <v>25.492816293283283</v>
      </c>
      <c r="P29" s="9">
        <f>'Ипотека в абс.вел.'!AC30*100/'Ипотека в абс.вел.'!Q30-100</f>
        <v>25.173177949480575</v>
      </c>
      <c r="Q29" s="9">
        <f>'Ипотека в абс.вел.'!AD30*100/'Ипотека в абс.вел.'!R30-100</f>
        <v>24.362036009678775</v>
      </c>
      <c r="R29" s="9">
        <f>'Ипотека в абс.вел.'!AE30*100/'Ипотека в абс.вел.'!S30-100</f>
        <v>24.041503901466882</v>
      </c>
      <c r="S29" s="9">
        <f>'Ипотека в абс.вел.'!AF30*100/'Ипотека в абс.вел.'!T30-100</f>
        <v>23.3206408203785</v>
      </c>
      <c r="T29" s="9">
        <f>'Ипотека в абс.вел.'!AG30*100/'Ипотека в абс.вел.'!U30-100</f>
        <v>20.558975578515529</v>
      </c>
      <c r="U29" s="9">
        <f>'Ипотека в абс.вел.'!AH30*100/'Ипотека в абс.вел.'!V30-100</f>
        <v>19.855314179775746</v>
      </c>
      <c r="V29" s="9">
        <f>'Ипотека в абс.вел.'!AI30*100/'Ипотека в абс.вел.'!W30-100</f>
        <v>17.649778416520149</v>
      </c>
      <c r="W29" s="9">
        <f>'Ипотека в абс.вел.'!AJ30*100/'Ипотека в абс.вел.'!X30-100</f>
        <v>18.165932822646568</v>
      </c>
      <c r="X29" s="9">
        <f>'Ипотека в абс.вел.'!AK30*100/'Ипотека в абс.вел.'!Y30-100</f>
        <v>16.153213959819439</v>
      </c>
      <c r="Y29" s="9">
        <f>'Ипотека в абс.вел.'!AL30*100/'Ипотека в абс.вел.'!Z30-100</f>
        <v>14.496054818751617</v>
      </c>
      <c r="Z29" s="9">
        <f>'Ипотека в абс.вел.'!AM30*100/'Ипотека в абс.вел.'!AA30-100</f>
        <v>18.246213739733179</v>
      </c>
      <c r="AA29" s="9">
        <f>'Ипотека в абс.вел.'!AN30*100/'Ипотека в абс.вел.'!AB30-100</f>
        <v>17.291641522221497</v>
      </c>
      <c r="AB29" s="9">
        <f>'Ипотека в абс.вел.'!AO30*100/'Ипотека в абс.вел.'!AC30-100</f>
        <v>17.330408984183038</v>
      </c>
      <c r="AC29" s="9">
        <f>'Ипотека в абс.вел.'!AP30*100/'Ипотека в абс.вел.'!AD30-100</f>
        <v>16.100947271803733</v>
      </c>
      <c r="AD29" s="9">
        <f>'Ипотека в абс.вел.'!AQ30*100/'Ипотека в абс.вел.'!AE30-100</f>
        <v>15.914674809588988</v>
      </c>
      <c r="AE29" s="9">
        <f>'Ипотека в абс.вел.'!AR30*100/'Ипотека в абс.вел.'!AF30-100</f>
        <v>16.317231958361788</v>
      </c>
      <c r="AF29" s="9">
        <f>'Ипотека в абс.вел.'!AS30*100/'Ипотека в абс.вел.'!AG30-100</f>
        <v>18.514117434320994</v>
      </c>
      <c r="AG29" s="9">
        <f>'Ипотека в абс.вел.'!AT30*100/'Ипотека в абс.вел.'!AH30-100</f>
        <v>19.64044829429281</v>
      </c>
      <c r="AH29" s="9">
        <f>'Ипотека в абс.вел.'!AU30*100/'Ипотека в абс.вел.'!AI30-100</f>
        <v>21.855720225321889</v>
      </c>
      <c r="AI29" s="9">
        <f>'Ипотека в абс.вел.'!AV30*100/'Ипотека в абс.вел.'!AJ30-100</f>
        <v>24.486013927900672</v>
      </c>
      <c r="AJ29" s="9">
        <f>'Ипотека в абс.вел.'!AW30*100/'Ипотека в абс.вел.'!AK30-100</f>
        <v>23.139617582381646</v>
      </c>
      <c r="AK29" s="9">
        <f>'Ипотека в абс.вел.'!AX30*100/'Ипотека в абс.вел.'!AL30-100</f>
        <v>24.145955807824848</v>
      </c>
      <c r="AL29" s="9">
        <f>'Ипотека в абс.вел.'!AY30*100/'Ипотека в абс.вел.'!AM30-100</f>
        <v>24.291140358625569</v>
      </c>
      <c r="AM29" s="9">
        <f>'Ипотека в абс.вел.'!AZ30*100/'Ипотека в абс.вел.'!AN30-100</f>
        <v>25.124271783181356</v>
      </c>
      <c r="AN29" s="9">
        <f>'Ипотека в абс.вел.'!BA30*100/'Ипотека в абс.вел.'!AO30-100</f>
        <v>25.423308124878801</v>
      </c>
      <c r="AO29" s="9">
        <f>'Ипотека в абс.вел.'!BB30*100/'Ипотека в абс.вел.'!AP30-100</f>
        <v>27.921863606708371</v>
      </c>
      <c r="AP29" s="9">
        <f>'Ипотека в абс.вел.'!BC30*100/'Ипотека в абс.вел.'!AQ30-100</f>
        <v>29.174646671864707</v>
      </c>
      <c r="AQ29" s="9">
        <f>'Ипотека в абс.вел.'!BD30*100/'Ипотека в абс.вел.'!AR30-100</f>
        <v>30.476601058452758</v>
      </c>
      <c r="AR29" s="9">
        <f>'Ипотека в абс.вел.'!BE30*100/'Ипотека в абс.вел.'!AS30-100</f>
        <v>29.518868884141995</v>
      </c>
      <c r="AS29" s="9">
        <f>'Ипотека в абс.вел.'!BF30*100/'Ипотека в абс.вел.'!AT30-100</f>
        <v>28.549344414582436</v>
      </c>
      <c r="AT29" s="9">
        <f>'Ипотека в абс.вел.'!BG30*100/'Ипотека в абс.вел.'!AU30-100</f>
        <v>27.146090294354366</v>
      </c>
      <c r="AU29" s="9">
        <f>'Ипотека в абс.вел.'!BH30*100/'Ипотека в абс.вел.'!AV30-100</f>
        <v>25.988157464335544</v>
      </c>
      <c r="AV29" s="9">
        <f>'Ипотека в абс.вел.'!BI30*100/'Ипотека в абс.вел.'!AW30-100</f>
        <v>26.815505234576747</v>
      </c>
      <c r="AW29" s="9">
        <f>'Ипотека в абс.вел.'!BJ30*100/'Ипотека в абс.вел.'!AX30-100</f>
        <v>28.021658621973444</v>
      </c>
      <c r="AX29" s="9">
        <f>'Ипотека в абс.вел.'!BK30*100/'Ипотека в абс.вел.'!AY30-100</f>
        <v>28.247653135720782</v>
      </c>
      <c r="AY29" s="9">
        <f>'Ипотека в абс.вел.'!BL30*100/'Ипотека в абс.вел.'!AZ30-100</f>
        <v>28.411470359381809</v>
      </c>
      <c r="AZ29" s="9">
        <f>'Ипотека в абс.вел.'!BM30*100/'Ипотека в абс.вел.'!BA30-100</f>
        <v>27.802377212403059</v>
      </c>
      <c r="BA29" s="9">
        <f>'Ипотека в абс.вел.'!BN30*100/'Ипотека в абс.вел.'!BB30-100</f>
        <v>23.859524909548014</v>
      </c>
      <c r="BB29" s="9">
        <f>'Ипотека в абс.вел.'!BO30*100/'Ипотека в абс.вел.'!BC30-100</f>
        <v>20.979717652850141</v>
      </c>
      <c r="BC29" s="9">
        <f>'Ипотека в абс.вел.'!BP30*100/'Ипотека в абс.вел.'!BD30-100</f>
        <v>18.761179915459905</v>
      </c>
      <c r="BD29" s="9">
        <f>'Ипотека в абс.вел.'!BQ30*100/'Ипотека в абс.вел.'!BE30-100</f>
        <v>18.656247545747277</v>
      </c>
      <c r="BE29" s="9">
        <f>'Ипотека в абс.вел.'!BR30*100/'Ипотека в абс.вел.'!BF30-100</f>
        <v>17.710269805107046</v>
      </c>
      <c r="BF29" s="9">
        <f>'Ипотека в абс.вел.'!BS30*100/'Ипотека в абс.вел.'!BG30-100</f>
        <v>18.129534547776075</v>
      </c>
      <c r="BG29" s="9">
        <f>'Ипотека в абс.вел.'!BT30*100/'Ипотека в абс.вел.'!BH30-100</f>
        <v>17.583413253924945</v>
      </c>
      <c r="BH29" s="9">
        <f>'Ипотека в абс.вел.'!BU30*100/'Ипотека в абс.вел.'!BI30-100</f>
        <v>17.81485242846523</v>
      </c>
      <c r="BI29" s="9">
        <f>'Ипотека в абс.вел.'!BV30*100/'Ипотека в абс.вел.'!BJ30-100</f>
        <v>17.837810259942344</v>
      </c>
      <c r="BJ29" s="9">
        <f>'Ипотека в абс.вел.'!BW30*100/'Ипотека в абс.вел.'!BK30-100</f>
        <v>17.168002498702791</v>
      </c>
      <c r="BK29" s="9">
        <f>'Ипотека в абс.вел.'!BX30*100/'Ипотека в абс.вел.'!BL30-100</f>
        <v>16.323544625570847</v>
      </c>
      <c r="BL29" s="9">
        <f>'Ипотека в абс.вел.'!BY30*100/'Ипотека в абс.вел.'!BM30-100</f>
        <v>16.351574332596215</v>
      </c>
      <c r="BM29" s="9">
        <f>'Ипотека в абс.вел.'!BZ30*100/'Ипотека в абс.вел.'!BN30-100</f>
        <v>18.491677485612414</v>
      </c>
      <c r="BN29" s="9">
        <f>'Ипотека в абс.вел.'!CA30*100/'Ипотека в абс.вел.'!BO30-100</f>
        <v>20.73134697080522</v>
      </c>
      <c r="BO29" s="9">
        <f>'Ипотека в абс.вел.'!CB30*100/'Ипотека в абс.вел.'!BP30-100</f>
        <v>21.718128660581087</v>
      </c>
      <c r="BP29" s="9">
        <f>'Ипотека в абс.вел.'!CC30*100/'Ипотека в абс.вел.'!BQ30-100</f>
        <v>21.150345831816523</v>
      </c>
      <c r="BQ29" s="9">
        <f>'Ипотека в абс.вел.'!CD30*100/'Ипотека в абс.вел.'!BR30-100</f>
        <v>23.693435309114079</v>
      </c>
      <c r="BR29" s="9">
        <f>'Ипотека в абс.вел.'!CE30*100/'Ипотека в абс.вел.'!BS30-100</f>
        <v>24.989007969222314</v>
      </c>
      <c r="BS29" s="9">
        <f>'Ипотека в абс.вел.'!CF30*100/'Ипотека в абс.вел.'!BT30-100</f>
        <v>25.575673459087753</v>
      </c>
      <c r="BT29" s="9">
        <f>'Ипотека в абс.вел.'!CG30*100/'Ипотека в абс.вел.'!BU30-100</f>
        <v>25.342468796793696</v>
      </c>
      <c r="BU29" s="9">
        <f>'Ипотека в абс.вел.'!CH30*100/'Ипотека в абс.вел.'!BV30-100</f>
        <v>23.566901042568674</v>
      </c>
      <c r="BV29" s="9">
        <f>'Ипотека в абс.вел.'!CI30*100/'Ипотека в абс.вел.'!BW30-100</f>
        <v>23.275231961200774</v>
      </c>
      <c r="BW29" s="9">
        <f>'Ипотека в абс.вел.'!CJ30*100/'Ипотека в абс.вел.'!BX30-100</f>
        <v>21.880029137232981</v>
      </c>
      <c r="BX29" s="9">
        <f>'Ипотека в абс.вел.'!CK30*100/'Ипотека в абс.вел.'!BY30-100</f>
        <v>21.069573426602503</v>
      </c>
      <c r="BY29" s="9">
        <f>'Ипотека в абс.вел.'!CL30*100/'Ипотека в абс.вел.'!BZ30-100</f>
        <v>19.618560915780861</v>
      </c>
      <c r="BZ29" s="9">
        <f>'Ипотека в абс.вел.'!CM30*100/'Ипотека в абс.вел.'!CA30-100</f>
        <v>17.748024988063662</v>
      </c>
      <c r="CA29" s="9">
        <f>'Ипотека в абс.вел.'!CN30*100/'Ипотека в абс.вел.'!CB30-100</f>
        <v>18.065238209712831</v>
      </c>
      <c r="CB29" s="9">
        <f>'Ипотека в абс.вел.'!CO30*100/'Ипотека в абс.вел.'!CC30-100</f>
        <v>16.254058441558442</v>
      </c>
      <c r="CC29" s="9">
        <f>'Ипотека в абс.вел.'!CP30*100/'Ипотека в абс.вел.'!CD30-100</f>
        <v>12.829712588371692</v>
      </c>
      <c r="CD29" s="9">
        <f>'Ипотека в абс.вел.'!CQ30*100/'Ипотека в абс.вел.'!CE30-100</f>
        <v>8.7273406839843091</v>
      </c>
      <c r="CE29" s="9">
        <f>'Ипотека в абс.вел.'!CR30*100/'Ипотека в абс.вел.'!CF30-100</f>
        <v>3.8920587074317297</v>
      </c>
      <c r="CF29" s="9">
        <f>'Ипотека в абс.вел.'!CS30*100/'Ипотека в абс.вел.'!CG30-100</f>
        <v>1.4569714844802348</v>
      </c>
      <c r="CG29" s="9">
        <f>'Ипотека в абс.вел.'!CT30*100/'Ипотека в абс.вел.'!CH30-100</f>
        <v>0.4544498948843767</v>
      </c>
      <c r="CH29" s="9">
        <f>'Ипотека в абс.вел.'!CU30*100/'Ипотека в абс.вел.'!CI30-100</f>
        <v>12.632709719722655</v>
      </c>
      <c r="CI29" s="9">
        <f>'Ипотека в абс.вел.'!CV30*100/'Ипотека в абс.вел.'!CJ30-100</f>
        <v>12.582526026102542</v>
      </c>
      <c r="CJ29" s="9">
        <f>'Ипотека в абс.вел.'!CW30*100/'Ипотека в абс.вел.'!CK30-100</f>
        <v>11.803320360135075</v>
      </c>
      <c r="CK29" s="9">
        <f>'Ипотека в абс.вел.'!CX30*100/'Ипотека в абс.вел.'!CL30-100</f>
        <v>11.901759134889787</v>
      </c>
      <c r="CL29" s="9">
        <f>'Ипотека в абс.вел.'!CY30*100/'Ипотека в абс.вел.'!CM30-100</f>
        <v>12.132590962061371</v>
      </c>
      <c r="CM29" s="9">
        <f>'Ипотека в абс.вел.'!CZ30*100/'Ипотека в абс.вел.'!CN30-100</f>
        <v>10.735779589902094</v>
      </c>
      <c r="CN29" s="9">
        <f>'Ипотека в абс.вел.'!DA30*100/'Ипотека в абс.вел.'!CO30-100</f>
        <v>11.132295876579349</v>
      </c>
      <c r="CO29" s="9">
        <f>'Ипотека в абс.вел.'!DB30*100/'Ипотека в абс.вел.'!CP30-100</f>
        <v>12.277832810060275</v>
      </c>
      <c r="CP29" s="9">
        <f>'Ипотека в абс.вел.'!DC30*100/'Ипотека в абс.вел.'!CQ30-100</f>
        <v>14.273822282436527</v>
      </c>
      <c r="CQ29" s="9">
        <f>'Ипотека в абс.вел.'!DD30*100/'Ипотека в абс.вел.'!CR30-100</f>
        <v>18.888075270451381</v>
      </c>
      <c r="CR29" s="9">
        <f>'Ипотека в абс.вел.'!DE30*100/'Ипотека в абс.вел.'!CS30-100</f>
        <v>21.855542588800915</v>
      </c>
      <c r="CS29" s="9">
        <f>'Ипотека в абс.вел.'!DF30*100/'Ипотека в абс.вел.'!CT30-100</f>
        <v>24.047339176901048</v>
      </c>
    </row>
    <row r="30" spans="1:97" x14ac:dyDescent="0.25">
      <c r="A30" s="8" t="s">
        <v>27</v>
      </c>
      <c r="B30" s="9">
        <f>'Ипотека в абс.вел.'!O31*100/'Ипотека в абс.вел.'!C31-100</f>
        <v>14.43864405962124</v>
      </c>
      <c r="C30" s="9">
        <f>'Ипотека в абс.вел.'!P31*100/'Ипотека в абс.вел.'!D31-100</f>
        <v>15.920620604226059</v>
      </c>
      <c r="D30" s="9">
        <f>'Ипотека в абс.вел.'!Q31*100/'Ипотека в абс.вел.'!E31-100</f>
        <v>18.476193739420864</v>
      </c>
      <c r="E30" s="9">
        <f>'Ипотека в абс.вел.'!R31*100/'Ипотека в абс.вел.'!F31-100</f>
        <v>19.286491725620365</v>
      </c>
      <c r="F30" s="9">
        <f>'Ипотека в абс.вел.'!S31*100/'Ипотека в абс.вел.'!G31-100</f>
        <v>20.173487285756337</v>
      </c>
      <c r="G30" s="9">
        <f>'Ипотека в абс.вел.'!T31*100/'Ипотека в абс.вел.'!H31-100</f>
        <v>20.603478336667237</v>
      </c>
      <c r="H30" s="9">
        <f>'Ипотека в абс.вел.'!U31*100/'Ипотека в абс.вел.'!I31-100</f>
        <v>20.847635797072144</v>
      </c>
      <c r="I30" s="9">
        <f>'Ипотека в абс.вел.'!V31*100/'Ипотека в абс.вел.'!J31-100</f>
        <v>22.102262686028809</v>
      </c>
      <c r="J30" s="9">
        <f>'Ипотека в абс.вел.'!W31*100/'Ипотека в абс.вел.'!K31-100</f>
        <v>22.511269956475431</v>
      </c>
      <c r="K30" s="9">
        <f>'Ипотека в абс.вел.'!X31*100/'Ипотека в абс.вел.'!L31-100</f>
        <v>19.51058203063964</v>
      </c>
      <c r="L30" s="9">
        <f>'Ипотека в абс.вел.'!Y31*100/'Ипотека в абс.вел.'!M31-100</f>
        <v>21.156572612603739</v>
      </c>
      <c r="M30" s="9">
        <f>'Ипотека в абс.вел.'!Z31*100/'Ипотека в абс.вел.'!N31-100</f>
        <v>20.931366575548509</v>
      </c>
      <c r="N30" s="9">
        <f>'Ипотека в абс.вел.'!AA31*100/'Ипотека в абс.вел.'!O31-100</f>
        <v>18.167367140741106</v>
      </c>
      <c r="O30" s="9">
        <f>'Ипотека в абс.вел.'!AB31*100/'Ипотека в абс.вел.'!P31-100</f>
        <v>16.973964123556058</v>
      </c>
      <c r="P30" s="9">
        <f>'Ипотека в абс.вел.'!AC31*100/'Ипотека в абс.вел.'!Q31-100</f>
        <v>16.364007427898258</v>
      </c>
      <c r="Q30" s="9">
        <f>'Ипотека в абс.вел.'!AD31*100/'Ипотека в абс.вел.'!R31-100</f>
        <v>15.684276932183707</v>
      </c>
      <c r="R30" s="9">
        <f>'Ипотека в абс.вел.'!AE31*100/'Ипотека в абс.вел.'!S31-100</f>
        <v>14.506208943787826</v>
      </c>
      <c r="S30" s="9">
        <f>'Ипотека в абс.вел.'!AF31*100/'Ипотека в абс.вел.'!T31-100</f>
        <v>13.408694224173303</v>
      </c>
      <c r="T30" s="9">
        <f>'Ипотека в абс.вел.'!AG31*100/'Ипотека в абс.вел.'!U31-100</f>
        <v>10.860390503254195</v>
      </c>
      <c r="U30" s="9">
        <f>'Ипотека в абс.вел.'!AH31*100/'Ипотека в абс.вел.'!V31-100</f>
        <v>10.178563499398209</v>
      </c>
      <c r="V30" s="9">
        <f>'Ипотека в абс.вел.'!AI31*100/'Ипотека в абс.вел.'!W31-100</f>
        <v>9.3147041355141482</v>
      </c>
      <c r="W30" s="9">
        <f>'Ипотека в абс.вел.'!AJ31*100/'Ипотека в абс.вел.'!X31-100</f>
        <v>10.016711577680638</v>
      </c>
      <c r="X30" s="9">
        <f>'Ипотека в абс.вел.'!AK31*100/'Ипотека в абс.вел.'!Y31-100</f>
        <v>9.7958171318149851</v>
      </c>
      <c r="Y30" s="9">
        <f>'Ипотека в абс.вел.'!AL31*100/'Ипотека в абс.вел.'!Z31-100</f>
        <v>9.5557731893591153</v>
      </c>
      <c r="Z30" s="9">
        <f>'Ипотека в абс.вел.'!AM31*100/'Ипотека в абс.вел.'!AA31-100</f>
        <v>10.6867903627804</v>
      </c>
      <c r="AA30" s="9">
        <f>'Ипотека в абс.вел.'!AN31*100/'Ипотека в абс.вел.'!AB31-100</f>
        <v>10.394206238169701</v>
      </c>
      <c r="AB30" s="9">
        <f>'Ипотека в абс.вел.'!AO31*100/'Ипотека в абс.вел.'!AC31-100</f>
        <v>10.269698285218141</v>
      </c>
      <c r="AC30" s="9">
        <f>'Ипотека в абс.вел.'!AP31*100/'Ипотека в абс.вел.'!AD31-100</f>
        <v>9.0623994853650629</v>
      </c>
      <c r="AD30" s="9">
        <f>'Ипотека в абс.вел.'!AQ31*100/'Ипотека в абс.вел.'!AE31-100</f>
        <v>9.4635546812695992</v>
      </c>
      <c r="AE30" s="9">
        <f>'Ипотека в абс.вел.'!AR31*100/'Ипотека в абс.вел.'!AF31-100</f>
        <v>10.508420969399864</v>
      </c>
      <c r="AF30" s="9">
        <f>'Ипотека в абс.вел.'!AS31*100/'Ипотека в абс.вел.'!AG31-100</f>
        <v>13.968195168417438</v>
      </c>
      <c r="AG30" s="9">
        <f>'Ипотека в абс.вел.'!AT31*100/'Ипотека в абс.вел.'!AH31-100</f>
        <v>15.942673326882343</v>
      </c>
      <c r="AH30" s="9">
        <f>'Ипотека в абс.вел.'!AU31*100/'Ипотека в абс.вел.'!AI31-100</f>
        <v>18.309096534653463</v>
      </c>
      <c r="AI30" s="9">
        <f>'Ипотека в абс.вел.'!AV31*100/'Ипотека в абс.вел.'!AJ31-100</f>
        <v>21.668930521028216</v>
      </c>
      <c r="AJ30" s="9">
        <f>'Ипотека в абс.вел.'!AW31*100/'Ипотека в абс.вел.'!AK31-100</f>
        <v>20.553888062148459</v>
      </c>
      <c r="AK30" s="9">
        <f>'Ипотека в абс.вел.'!AX31*100/'Ипотека в абс.вел.'!AL31-100</f>
        <v>21.13131009615384</v>
      </c>
      <c r="AL30" s="9">
        <f>'Ипотека в абс.вел.'!AY31*100/'Ипотека в абс.вел.'!AM31-100</f>
        <v>21.624258800570445</v>
      </c>
      <c r="AM30" s="9">
        <f>'Ипотека в абс.вел.'!AZ31*100/'Ипотека в абс.вел.'!AN31-100</f>
        <v>22.404453058993099</v>
      </c>
      <c r="AN30" s="9">
        <f>'Ипотека в абс.вел.'!BA31*100/'Ипотека в абс.вел.'!AO31-100</f>
        <v>23.611623729731065</v>
      </c>
      <c r="AO30" s="9">
        <f>'Ипотека в абс.вел.'!BB31*100/'Ипотека в абс.вел.'!AP31-100</f>
        <v>26.45923959792573</v>
      </c>
      <c r="AP30" s="9">
        <f>'Ипотека в абс.вел.'!BC31*100/'Ипотека в абс.вел.'!AQ31-100</f>
        <v>27.538977123706829</v>
      </c>
      <c r="AQ30" s="9">
        <f>'Ипотека в абс.вел.'!BD31*100/'Ипотека в абс.вел.'!AR31-100</f>
        <v>29.209597405075357</v>
      </c>
      <c r="AR30" s="9">
        <f>'Ипотека в абс.вел.'!BE31*100/'Ипотека в абс.вел.'!AS31-100</f>
        <v>28.173755572065375</v>
      </c>
      <c r="AS30" s="9">
        <f>'Ипотека в абс.вел.'!BF31*100/'Ипотека в абс.вел.'!AT31-100</f>
        <v>26.979902104527099</v>
      </c>
      <c r="AT30" s="9">
        <f>'Ипотека в абс.вел.'!BG31*100/'Ипотека в абс.вел.'!AU31-100</f>
        <v>24.91881878609567</v>
      </c>
      <c r="AU30" s="9">
        <f>'Ипотека в абс.вел.'!BH31*100/'Ипотека в абс.вел.'!AV31-100</f>
        <v>23.126342840291528</v>
      </c>
      <c r="AV30" s="9">
        <f>'Ипотека в абс.вел.'!BI31*100/'Ипотека в абс.вел.'!AW31-100</f>
        <v>21.884676541970038</v>
      </c>
      <c r="AW30" s="9">
        <f>'Ипотека в абс.вел.'!BJ31*100/'Ипотека в абс.вел.'!AX31-100</f>
        <v>24.099224806201548</v>
      </c>
      <c r="AX30" s="9">
        <f>'Ипотека в абс.вел.'!BK31*100/'Ипотека в абс.вел.'!AY31-100</f>
        <v>24.563893688801116</v>
      </c>
      <c r="AY30" s="9">
        <f>'Ипотека в абс.вел.'!BL31*100/'Ипотека в абс.вел.'!AZ31-100</f>
        <v>24.962442648909828</v>
      </c>
      <c r="AZ30" s="9">
        <f>'Ипотека в абс.вел.'!BM31*100/'Ипотека в абс.вел.'!BA31-100</f>
        <v>25.534964269363215</v>
      </c>
      <c r="BA30" s="9">
        <f>'Ипотека в абс.вел.'!BN31*100/'Ипотека в абс.вел.'!BB31-100</f>
        <v>22.12807307355942</v>
      </c>
      <c r="BB30" s="9">
        <f>'Ипотека в абс.вел.'!BO31*100/'Ипотека в абс.вел.'!BC31-100</f>
        <v>19.246734452949468</v>
      </c>
      <c r="BC30" s="9">
        <f>'Ипотека в абс.вел.'!BP31*100/'Ипотека в абс.вел.'!BD31-100</f>
        <v>15.968620212275042</v>
      </c>
      <c r="BD30" s="9">
        <f>'Ипотека в абс.вел.'!BQ31*100/'Ипотека в абс.вел.'!BE31-100</f>
        <v>15.427391453982281</v>
      </c>
      <c r="BE30" s="9">
        <f>'Ипотека в абс.вел.'!BR31*100/'Ипотека в абс.вел.'!BF31-100</f>
        <v>13.32291185561516</v>
      </c>
      <c r="BF30" s="9">
        <f>'Ипотека в абс.вел.'!BS31*100/'Ипотека в абс.вел.'!BG31-100</f>
        <v>14.232627924422971</v>
      </c>
      <c r="BG30" s="9">
        <f>'Ипотека в абс.вел.'!BT31*100/'Ипотека в абс.вел.'!BH31-100</f>
        <v>14.416710861717959</v>
      </c>
      <c r="BH30" s="9">
        <f>'Ипотека в абс.вел.'!BU31*100/'Ипотека в абс.вел.'!BI31-100</f>
        <v>16.787970337819274</v>
      </c>
      <c r="BI30" s="9">
        <f>'Ипотека в абс.вел.'!BV31*100/'Ипотека в абс.вел.'!BJ31-100</f>
        <v>15.653057485049885</v>
      </c>
      <c r="BJ30" s="9">
        <f>'Ипотека в абс.вел.'!BW31*100/'Ипотека в абс.вел.'!BK31-100</f>
        <v>14.967053655475368</v>
      </c>
      <c r="BK30" s="9">
        <f>'Ипотека в абс.вел.'!BX31*100/'Ипотека в абс.вел.'!BL31-100</f>
        <v>14.494590115995706</v>
      </c>
      <c r="BL30" s="9">
        <f>'Ипотека в абс.вел.'!BY31*100/'Ипотека в абс.вел.'!BM31-100</f>
        <v>13.730278284309833</v>
      </c>
      <c r="BM30" s="9">
        <f>'Ипотека в абс.вел.'!BZ31*100/'Ипотека в абс.вел.'!BN31-100</f>
        <v>16.057987619547745</v>
      </c>
      <c r="BN30" s="9">
        <f>'Ипотека в абс.вел.'!CA31*100/'Ипотека в абс.вел.'!BO31-100</f>
        <v>18.636029763995779</v>
      </c>
      <c r="BO30" s="9">
        <f>'Ипотека в абс.вел.'!CB31*100/'Ипотека в абс.вел.'!BP31-100</f>
        <v>21.494285805239869</v>
      </c>
      <c r="BP30" s="9">
        <f>'Ипотека в абс.вел.'!CC31*100/'Ипотека в абс.вел.'!BQ31-100</f>
        <v>19.844956374364443</v>
      </c>
      <c r="BQ30" s="9">
        <f>'Ипотека в абс.вел.'!CD31*100/'Ипотека в абс.вел.'!BR31-100</f>
        <v>23.988149355738784</v>
      </c>
      <c r="BR30" s="9">
        <f>'Ипотека в абс.вел.'!CE31*100/'Ипотека в абс.вел.'!BS31-100</f>
        <v>24.71402171754967</v>
      </c>
      <c r="BS30" s="9">
        <f>'Ипотека в абс.вел.'!CF31*100/'Ипотека в абс.вел.'!BT31-100</f>
        <v>25.097188995215305</v>
      </c>
      <c r="BT30" s="9">
        <f>'Ипотека в абс.вел.'!CG31*100/'Ипотека в абс.вел.'!BU31-100</f>
        <v>25.152860250455646</v>
      </c>
      <c r="BU30" s="9">
        <f>'Ипотека в абс.вел.'!CH31*100/'Ипотека в абс.вел.'!BV31-100</f>
        <v>22.978539536223536</v>
      </c>
      <c r="BV30" s="9">
        <f>'Ипотека в абс.вел.'!CI31*100/'Ипотека в абс.вел.'!BW31-100</f>
        <v>22.74333486554815</v>
      </c>
      <c r="BW30" s="9">
        <f>'Ипотека в абс.вел.'!CJ31*100/'Ипотека в абс.вел.'!BX31-100</f>
        <v>21.607355695555938</v>
      </c>
      <c r="BX30" s="9">
        <f>'Ипотека в абс.вел.'!CK31*100/'Ипотека в абс.вел.'!BY31-100</f>
        <v>20.85076125146395</v>
      </c>
      <c r="BY30" s="9">
        <f>'Ипотека в абс.вел.'!CL31*100/'Ипотека в абс.вел.'!BZ31-100</f>
        <v>19.556573246311629</v>
      </c>
      <c r="BZ30" s="9">
        <f>'Ипотека в абс.вел.'!CM31*100/'Ипотека в абс.вел.'!CA31-100</f>
        <v>18.687160989003587</v>
      </c>
      <c r="CA30" s="9">
        <f>'Ипотека в абс.вел.'!CN31*100/'Ипотека в абс.вел.'!CB31-100</f>
        <v>18.078082012314951</v>
      </c>
      <c r="CB30" s="9">
        <f>'Ипотека в абс.вел.'!CO31*100/'Ипотека в абс.вел.'!CC31-100</f>
        <v>16.259002226004981</v>
      </c>
      <c r="CC30" s="9">
        <f>'Ипотека в абс.вел.'!CP31*100/'Ипотека в абс.вел.'!CD31-100</f>
        <v>12.751431786287725</v>
      </c>
      <c r="CD30" s="9">
        <f>'Ипотека в абс.вел.'!CQ31*100/'Ипотека в абс.вел.'!CE31-100</f>
        <v>8.0089151226441686</v>
      </c>
      <c r="CE30" s="9">
        <f>'Ипотека в абс.вел.'!CR31*100/'Ипотека в абс.вел.'!CF31-100</f>
        <v>4.558656546943169</v>
      </c>
      <c r="CF30" s="9">
        <f>'Ипотека в абс.вел.'!CS31*100/'Ипотека в абс.вел.'!CG31-100</f>
        <v>3.1603424585138953</v>
      </c>
      <c r="CG30" s="9">
        <f>'Ипотека в абс.вел.'!CT31*100/'Ипотека в абс.вел.'!CH31-100</f>
        <v>2.7803803991380107</v>
      </c>
      <c r="CH30" s="9">
        <f>'Ипотека в абс.вел.'!CU31*100/'Ипотека в абс.вел.'!CI31-100</f>
        <v>1.0813467682477267</v>
      </c>
      <c r="CI30" s="9">
        <f>'Ипотека в абс.вел.'!CV31*100/'Ипотека в абс.вел.'!CJ31-100</f>
        <v>0.62657518902268805</v>
      </c>
      <c r="CJ30" s="9">
        <f>'Ипотека в абс.вел.'!CW31*100/'Ипотека в абс.вел.'!CK31-100</f>
        <v>-0.55607471244476869</v>
      </c>
      <c r="CK30" s="9">
        <f>'Ипотека в абс.вел.'!CX31*100/'Ипотека в абс.вел.'!CL31-100</f>
        <v>-0.98400137622570583</v>
      </c>
      <c r="CL30" s="9">
        <f>'Ипотека в абс.вел.'!CY31*100/'Ипотека в абс.вел.'!CM31-100</f>
        <v>-1.7702226103128851</v>
      </c>
      <c r="CM30" s="9">
        <f>'Ипотека в абс.вел.'!CZ31*100/'Ипотека в абс.вел.'!CN31-100</f>
        <v>-3.9387988327841157</v>
      </c>
      <c r="CN30" s="9">
        <f>'Ипотека в абс.вел.'!DA31*100/'Ипотека в абс.вел.'!CO31-100</f>
        <v>-3.2347077837971767</v>
      </c>
      <c r="CO30" s="9">
        <f>'Ипотека в абс.вел.'!DB31*100/'Ипотека в абс.вел.'!CP31-100</f>
        <v>-2.076628953948628</v>
      </c>
      <c r="CP30" s="9">
        <f>'Ипотека в абс.вел.'!DC31*100/'Ипотека в абс.вел.'!CQ31-100</f>
        <v>9.4105375344398112E-2</v>
      </c>
      <c r="CQ30" s="9">
        <f>'Ипотека в абс.вел.'!DD31*100/'Ипотека в абс.вел.'!CR31-100</f>
        <v>1.958184249934277</v>
      </c>
      <c r="CR30" s="9">
        <f>'Ипотека в абс.вел.'!DE31*100/'Ипотека в абс.вел.'!CS31-100</f>
        <v>2.578551912568301</v>
      </c>
      <c r="CS30" s="9">
        <f>'Ипотека в абс.вел.'!DF31*100/'Ипотека в абс.вел.'!CT31-100</f>
        <v>3.7990838442079422</v>
      </c>
    </row>
    <row r="31" spans="1:97" x14ac:dyDescent="0.25">
      <c r="A31" s="8" t="s">
        <v>28</v>
      </c>
      <c r="B31" s="9">
        <f>'Ипотека в абс.вел.'!O32*100/'Ипотека в абс.вел.'!C32-100</f>
        <v>15.758142824045564</v>
      </c>
      <c r="C31" s="9">
        <f>'Ипотека в абс.вел.'!P32*100/'Ипотека в абс.вел.'!D32-100</f>
        <v>16.068106337350059</v>
      </c>
      <c r="D31" s="9">
        <f>'Ипотека в абс.вел.'!Q32*100/'Ипотека в абс.вел.'!E32-100</f>
        <v>19.526825351265543</v>
      </c>
      <c r="E31" s="9">
        <f>'Ипотека в абс.вел.'!R32*100/'Ипотека в абс.вел.'!F32-100</f>
        <v>20.282478642981076</v>
      </c>
      <c r="F31" s="9">
        <f>'Ипотека в абс.вел.'!S32*100/'Ипотека в абс.вел.'!G32-100</f>
        <v>20.755292060967861</v>
      </c>
      <c r="G31" s="9">
        <f>'Ипотека в абс.вел.'!T32*100/'Ипотека в абс.вел.'!H32-100</f>
        <v>21.354643086725048</v>
      </c>
      <c r="H31" s="9">
        <f>'Ипотека в абс.вел.'!U32*100/'Ипотека в абс.вел.'!I32-100</f>
        <v>22.857770133628406</v>
      </c>
      <c r="I31" s="9">
        <f>'Ипотека в абс.вел.'!V32*100/'Ипотека в абс.вел.'!J32-100</f>
        <v>23.402785825423507</v>
      </c>
      <c r="J31" s="9">
        <f>'Ипотека в абс.вел.'!W32*100/'Ипотека в абс.вел.'!K32-100</f>
        <v>24.728746469013373</v>
      </c>
      <c r="K31" s="9">
        <f>'Ипотека в абс.вел.'!X32*100/'Ипотека в абс.вел.'!L32-100</f>
        <v>22.229385668330863</v>
      </c>
      <c r="L31" s="9">
        <f>'Ипотека в абс.вел.'!Y32*100/'Ипотека в абс.вел.'!M32-100</f>
        <v>25.358906264572141</v>
      </c>
      <c r="M31" s="9">
        <f>'Ипотека в абс.вел.'!Z32*100/'Ипотека в абс.вел.'!N32-100</f>
        <v>24.975710882267634</v>
      </c>
      <c r="N31" s="9">
        <f>'Ипотека в абс.вел.'!AA32*100/'Ипотека в абс.вел.'!O32-100</f>
        <v>20.962072747061413</v>
      </c>
      <c r="O31" s="9">
        <f>'Ипотека в абс.вел.'!AB32*100/'Ипотека в абс.вел.'!P32-100</f>
        <v>20.428395628317645</v>
      </c>
      <c r="P31" s="9">
        <f>'Ипотека в абс.вел.'!AC32*100/'Ипотека в абс.вел.'!Q32-100</f>
        <v>19.834555519170252</v>
      </c>
      <c r="Q31" s="9">
        <f>'Ипотека в абс.вел.'!AD32*100/'Ипотека в абс.вел.'!R32-100</f>
        <v>19.843024557942996</v>
      </c>
      <c r="R31" s="9">
        <f>'Ипотека в абс.вел.'!AE32*100/'Ипотека в абс.вел.'!S32-100</f>
        <v>18.648255507795938</v>
      </c>
      <c r="S31" s="9">
        <f>'Ипотека в абс.вел.'!AF32*100/'Ипотека в абс.вел.'!T32-100</f>
        <v>17.310592554760007</v>
      </c>
      <c r="T31" s="9">
        <f>'Ипотека в абс.вел.'!AG32*100/'Ипотека в абс.вел.'!U32-100</f>
        <v>14.294426914908428</v>
      </c>
      <c r="U31" s="9">
        <f>'Ипотека в абс.вел.'!AH32*100/'Ипотека в абс.вел.'!V32-100</f>
        <v>13.623867811200157</v>
      </c>
      <c r="V31" s="9">
        <f>'Ипотека в абс.вел.'!AI32*100/'Ипотека в абс.вел.'!W32-100</f>
        <v>12.567675709271612</v>
      </c>
      <c r="W31" s="9">
        <f>'Ипотека в абс.вел.'!AJ32*100/'Ипотека в абс.вел.'!X32-100</f>
        <v>12.522753659981618</v>
      </c>
      <c r="X31" s="9">
        <f>'Ипотека в абс.вел.'!AK32*100/'Ипотека в абс.вел.'!Y32-100</f>
        <v>11.370274267049311</v>
      </c>
      <c r="Y31" s="9">
        <f>'Ипотека в абс.вел.'!AL32*100/'Ипотека в абс.вел.'!Z32-100</f>
        <v>10.600954423153155</v>
      </c>
      <c r="Z31" s="9">
        <f>'Ипотека в абс.вел.'!AM32*100/'Ипотека в абс.вел.'!AA32-100</f>
        <v>12.92219335430056</v>
      </c>
      <c r="AA31" s="9">
        <f>'Ипотека в абс.вел.'!AN32*100/'Ипотека в абс.вел.'!AB32-100</f>
        <v>12.914249741445204</v>
      </c>
      <c r="AB31" s="9">
        <f>'Ипотека в абс.вел.'!AO32*100/'Ипотека в абс.вел.'!AC32-100</f>
        <v>12.875232444877355</v>
      </c>
      <c r="AC31" s="9">
        <f>'Ипотека в абс.вел.'!AP32*100/'Ипотека в абс.вел.'!AD32-100</f>
        <v>12.051493932936111</v>
      </c>
      <c r="AD31" s="9">
        <f>'Ипотека в абс.вел.'!AQ32*100/'Ипотека в абс.вел.'!AE32-100</f>
        <v>12.699235454192049</v>
      </c>
      <c r="AE31" s="9">
        <f>'Ипотека в абс.вел.'!AR32*100/'Ипотека в абс.вел.'!AF32-100</f>
        <v>13.15620587857785</v>
      </c>
      <c r="AF31" s="9">
        <f>'Ипотека в абс.вел.'!AS32*100/'Ипотека в абс.вел.'!AG32-100</f>
        <v>15.6822373782868</v>
      </c>
      <c r="AG31" s="9">
        <f>'Ипотека в абс.вел.'!AT32*100/'Ипотека в абс.вел.'!AH32-100</f>
        <v>17.074520151508707</v>
      </c>
      <c r="AH31" s="9">
        <f>'Ипотека в абс.вел.'!AU32*100/'Ипотека в абс.вел.'!AI32-100</f>
        <v>18.629299149595738</v>
      </c>
      <c r="AI31" s="9">
        <f>'Ипотека в абс.вел.'!AV32*100/'Ипотека в абс.вел.'!AJ32-100</f>
        <v>21.915408359055647</v>
      </c>
      <c r="AJ31" s="9">
        <f>'Ипотека в абс.вел.'!AW32*100/'Ипотека в абс.вел.'!AK32-100</f>
        <v>18.93263485307358</v>
      </c>
      <c r="AK31" s="9">
        <f>'Ипотека в абс.вел.'!AX32*100/'Ипотека в абс.вел.'!AL32-100</f>
        <v>19.530837093954545</v>
      </c>
      <c r="AL31" s="9">
        <f>'Ипотека в абс.вел.'!AY32*100/'Ипотека в абс.вел.'!AM32-100</f>
        <v>19.032049729555183</v>
      </c>
      <c r="AM31" s="9">
        <f>'Ипотека в абс.вел.'!AZ32*100/'Ипотека в абс.вел.'!AN32-100</f>
        <v>18.816454940066109</v>
      </c>
      <c r="AN31" s="9">
        <f>'Ипотека в абс.вел.'!BA32*100/'Ипотека в абс.вел.'!AO32-100</f>
        <v>19.051541539185692</v>
      </c>
      <c r="AO31" s="9">
        <f>'Ипотека в абс.вел.'!BB32*100/'Ипотека в абс.вел.'!AP32-100</f>
        <v>20.691662785281792</v>
      </c>
      <c r="AP31" s="9">
        <f>'Ипотека в абс.вел.'!BC32*100/'Ипотека в абс.вел.'!AQ32-100</f>
        <v>20.98041470238779</v>
      </c>
      <c r="AQ31" s="9">
        <f>'Ипотека в абс.вел.'!BD32*100/'Ипотека в абс.вел.'!AR32-100</f>
        <v>22.058378705384143</v>
      </c>
      <c r="AR31" s="9">
        <f>'Ипотека в абс.вел.'!BE32*100/'Ипотека в абс.вел.'!AS32-100</f>
        <v>21.357855315362087</v>
      </c>
      <c r="AS31" s="9">
        <f>'Ипотека в абс.вел.'!BF32*100/'Ипотека в абс.вел.'!AT32-100</f>
        <v>20.386055472754364</v>
      </c>
      <c r="AT31" s="9">
        <f>'Ипотека в абс.вел.'!BG32*100/'Ипотека в абс.вел.'!AU32-100</f>
        <v>18.281658309202626</v>
      </c>
      <c r="AU31" s="9">
        <f>'Ипотека в абс.вел.'!BH32*100/'Ипотека в абс.вел.'!AV32-100</f>
        <v>16.891337074038589</v>
      </c>
      <c r="AV31" s="9">
        <f>'Ипотека в абс.вел.'!BI32*100/'Ипотека в абс.вел.'!AW32-100</f>
        <v>15.512732278045419</v>
      </c>
      <c r="AW31" s="9">
        <f>'Ипотека в абс.вел.'!BJ32*100/'Ипотека в абс.вел.'!AX32-100</f>
        <v>16.591272405700479</v>
      </c>
      <c r="AX31" s="9">
        <f>'Ипотека в абс.вел.'!BK32*100/'Ипотека в абс.вел.'!AY32-100</f>
        <v>17.158940621926817</v>
      </c>
      <c r="AY31" s="9">
        <f>'Ипотека в абс.вел.'!BL32*100/'Ипотека в абс.вел.'!AZ32-100</f>
        <v>18.273226974125222</v>
      </c>
      <c r="AZ31" s="9">
        <f>'Ипотека в абс.вел.'!BM32*100/'Ипотека в абс.вел.'!BA32-100</f>
        <v>17.940100820401298</v>
      </c>
      <c r="BA31" s="9">
        <f>'Ипотека в абс.вел.'!BN32*100/'Ипотека в абс.вел.'!BB32-100</f>
        <v>14.41710885994533</v>
      </c>
      <c r="BB31" s="9">
        <f>'Ипотека в абс.вел.'!BO32*100/'Ипотека в абс.вел.'!BC32-100</f>
        <v>11.842230318390619</v>
      </c>
      <c r="BC31" s="9">
        <f>'Ипотека в абс.вел.'!BP32*100/'Ипотека в абс.вел.'!BD32-100</f>
        <v>9.7639551452821962</v>
      </c>
      <c r="BD31" s="9">
        <f>'Ипотека в абс.вел.'!BQ32*100/'Ипотека в абс.вел.'!BE32-100</f>
        <v>9.0928534327354953</v>
      </c>
      <c r="BE31" s="9">
        <f>'Ипотека в абс.вел.'!BR32*100/'Ипотека в абс.вел.'!BF32-100</f>
        <v>8.1680103874143128</v>
      </c>
      <c r="BF31" s="9">
        <f>'Ипотека в абс.вел.'!BS32*100/'Ипотека в абс.вел.'!BG32-100</f>
        <v>9.0759814897745912</v>
      </c>
      <c r="BG31" s="9">
        <f>'Ипотека в абс.вел.'!BT32*100/'Ипотека в абс.вел.'!BH32-100</f>
        <v>8.4530952729401463</v>
      </c>
      <c r="BH31" s="9">
        <f>'Ипотека в абс.вел.'!BU32*100/'Ипотека в абс.вел.'!BI32-100</f>
        <v>12.026334604385127</v>
      </c>
      <c r="BI31" s="9">
        <f>'Ипотека в абс.вел.'!BV32*100/'Ипотека в абс.вел.'!BJ32-100</f>
        <v>12.514950844540394</v>
      </c>
      <c r="BJ31" s="9">
        <f>'Ипотека в абс.вел.'!BW32*100/'Ипотека в абс.вел.'!BK32-100</f>
        <v>12.017713971460822</v>
      </c>
      <c r="BK31" s="9">
        <f>'Ипотека в абс.вел.'!BX32*100/'Ипотека в абс.вел.'!BL32-100</f>
        <v>11.270120154160054</v>
      </c>
      <c r="BL31" s="9">
        <f>'Ипотека в абс.вел.'!BY32*100/'Ипотека в абс.вел.'!BM32-100</f>
        <v>11.383953514359149</v>
      </c>
      <c r="BM31" s="9">
        <f>'Ипотека в абс.вел.'!BZ32*100/'Ипотека в абс.вел.'!BN32-100</f>
        <v>14.019899938164031</v>
      </c>
      <c r="BN31" s="9">
        <f>'Ипотека в абс.вел.'!CA32*100/'Ипотека в абс.вел.'!BO32-100</f>
        <v>16.944735574880326</v>
      </c>
      <c r="BO31" s="9">
        <f>'Ипотека в абс.вел.'!CB32*100/'Ипотека в абс.вел.'!BP32-100</f>
        <v>19.162386408534175</v>
      </c>
      <c r="BP31" s="9">
        <f>'Ипотека в абс.вел.'!CC32*100/'Ипотека в абс.вел.'!BQ32-100</f>
        <v>19.235401204313121</v>
      </c>
      <c r="BQ31" s="9">
        <f>'Ипотека в абс.вел.'!CD32*100/'Ипотека в абс.вел.'!BR32-100</f>
        <v>23.027748311093745</v>
      </c>
      <c r="BR31" s="9">
        <f>'Ипотека в абс.вел.'!CE32*100/'Ипотека в абс.вел.'!BS32-100</f>
        <v>25.011632680990829</v>
      </c>
      <c r="BS31" s="9">
        <f>'Ипотека в абс.вел.'!CF32*100/'Ипотека в абс.вел.'!BT32-100</f>
        <v>26.340647181064966</v>
      </c>
      <c r="BT31" s="9">
        <f>'Ипотека в абс.вел.'!CG32*100/'Ипотека в абс.вел.'!BU32-100</f>
        <v>26.693258875149581</v>
      </c>
      <c r="BU31" s="9">
        <f>'Ипотека в абс.вел.'!CH32*100/'Ипотека в абс.вел.'!BV32-100</f>
        <v>26.080530996396064</v>
      </c>
      <c r="BV31" s="9">
        <f>'Ипотека в абс.вел.'!CI32*100/'Ипотека в абс.вел.'!BW32-100</f>
        <v>26.167282499160223</v>
      </c>
      <c r="BW31" s="9">
        <f>'Ипотека в абс.вел.'!CJ32*100/'Ипотека в абс.вел.'!BX32-100</f>
        <v>24.102890615051578</v>
      </c>
      <c r="BX31" s="9">
        <f>'Ипотека в абс.вел.'!CK32*100/'Ипотека в абс.вел.'!BY32-100</f>
        <v>23.332748112663339</v>
      </c>
      <c r="BY31" s="9">
        <f>'Ипотека в абс.вел.'!CL32*100/'Ипотека в абс.вел.'!BZ32-100</f>
        <v>22.474486022777697</v>
      </c>
      <c r="BZ31" s="9">
        <f>'Ипотека в абс.вел.'!CM32*100/'Ипотека в абс.вел.'!CA32-100</f>
        <v>21.770618868838568</v>
      </c>
      <c r="CA31" s="9">
        <f>'Ипотека в абс.вел.'!CN32*100/'Ипотека в абс.вел.'!CB32-100</f>
        <v>22.342743463433123</v>
      </c>
      <c r="CB31" s="9">
        <f>'Ипотека в абс.вел.'!CO32*100/'Ипотека в абс.вел.'!CC32-100</f>
        <v>20.275761632959856</v>
      </c>
      <c r="CC31" s="9">
        <f>'Ипотека в абс.вел.'!CP32*100/'Ипотека в абс.вел.'!CD32-100</f>
        <v>16.010528465430781</v>
      </c>
      <c r="CD31" s="9">
        <f>'Ипотека в абс.вел.'!CQ32*100/'Ипотека в абс.вел.'!CE32-100</f>
        <v>11.871346309635896</v>
      </c>
      <c r="CE31" s="9">
        <f>'Ипотека в абс.вел.'!CR32*100/'Ипотека в абс.вел.'!CF32-100</f>
        <v>8.6129921175741799</v>
      </c>
      <c r="CF31" s="9">
        <f>'Ипотека в абс.вел.'!CS32*100/'Ипотека в абс.вел.'!CG32-100</f>
        <v>4.5819952563860369</v>
      </c>
      <c r="CG31" s="9">
        <f>'Ипотека в абс.вел.'!CT32*100/'Ипотека в абс.вел.'!CH32-100</f>
        <v>2.6240026322283398</v>
      </c>
      <c r="CH31" s="9">
        <f>'Ипотека в абс.вел.'!CU32*100/'Ипотека в абс.вел.'!CI32-100</f>
        <v>-0.16588842467436393</v>
      </c>
      <c r="CI31" s="9">
        <f>'Ипотека в абс.вел.'!CV32*100/'Ипотека в абс.вел.'!CJ32-100</f>
        <v>0.25036425947587304</v>
      </c>
      <c r="CJ31" s="9">
        <f>'Ипотека в абс.вел.'!CW32*100/'Ипотека в абс.вел.'!CK32-100</f>
        <v>-0.41281978281205056</v>
      </c>
      <c r="CK31" s="9">
        <f>'Ипотека в абс.вел.'!CX32*100/'Ипотека в абс.вел.'!CL32-100</f>
        <v>-1.1110440190809783</v>
      </c>
      <c r="CL31" s="9">
        <f>'Ипотека в абс.вел.'!CY32*100/'Ипотека в абс.вел.'!CM32-100</f>
        <v>-2.2159011795596086</v>
      </c>
      <c r="CM31" s="9">
        <f>'Ипотека в абс.вел.'!CZ32*100/'Ипотека в абс.вел.'!CN32-100</f>
        <v>-4.9169538116071152</v>
      </c>
      <c r="CN31" s="9">
        <f>'Ипотека в абс.вел.'!DA32*100/'Ипотека в абс.вел.'!CO32-100</f>
        <v>-4.9838882921589658</v>
      </c>
      <c r="CO31" s="9">
        <f>'Ипотека в абс.вел.'!DB32*100/'Ипотека в абс.вел.'!CP32-100</f>
        <v>-3.7964285015745105</v>
      </c>
      <c r="CP31" s="9">
        <f>'Ипотека в абс.вел.'!DC32*100/'Ипотека в абс.вел.'!CQ32-100</f>
        <v>-2.47186613171543</v>
      </c>
      <c r="CQ31" s="9">
        <f>'Ипотека в абс.вел.'!DD32*100/'Ипотека в абс.вел.'!CR32-100</f>
        <v>-0.73556888582947977</v>
      </c>
      <c r="CR31" s="9">
        <f>'Ипотека в абс.вел.'!DE32*100/'Ипотека в абс.вел.'!CS32-100</f>
        <v>2.839882792116569</v>
      </c>
      <c r="CS31" s="9">
        <f>'Ипотека в абс.вел.'!DF32*100/'Ипотека в абс.вел.'!CT32-100</f>
        <v>4.3463449823661477</v>
      </c>
    </row>
    <row r="32" spans="1:97" x14ac:dyDescent="0.25">
      <c r="A32" s="8" t="s">
        <v>29</v>
      </c>
      <c r="B32" s="9">
        <f>'Ипотека в абс.вел.'!O33*100/'Ипотека в абс.вел.'!C33-100</f>
        <v>18.50158432516676</v>
      </c>
      <c r="C32" s="9">
        <f>'Ипотека в абс.вел.'!P33*100/'Ипотека в абс.вел.'!D33-100</f>
        <v>19.637756048160782</v>
      </c>
      <c r="D32" s="9">
        <f>'Ипотека в абс.вел.'!Q33*100/'Ипотека в абс.вел.'!E33-100</f>
        <v>21.276059117614778</v>
      </c>
      <c r="E32" s="9">
        <f>'Ипотека в абс.вел.'!R33*100/'Ипотека в абс.вел.'!F33-100</f>
        <v>22.325003523248355</v>
      </c>
      <c r="F32" s="9">
        <f>'Ипотека в абс.вел.'!S33*100/'Ипотека в абс.вел.'!G33-100</f>
        <v>22.331787645686973</v>
      </c>
      <c r="G32" s="9">
        <f>'Ипотека в абс.вел.'!T33*100/'Ипотека в абс.вел.'!H33-100</f>
        <v>22.060773535127183</v>
      </c>
      <c r="H32" s="9">
        <f>'Ипотека в абс.вел.'!U33*100/'Ипотека в абс.вел.'!I33-100</f>
        <v>22.577438829021105</v>
      </c>
      <c r="I32" s="9">
        <f>'Ипотека в абс.вел.'!V33*100/'Ипотека в абс.вел.'!J33-100</f>
        <v>24.295038600870541</v>
      </c>
      <c r="J32" s="9">
        <f>'Ипотека в абс.вел.'!W33*100/'Ипотека в абс.вел.'!K33-100</f>
        <v>25.198466784227676</v>
      </c>
      <c r="K32" s="9">
        <f>'Ипотека в абс.вел.'!X33*100/'Ипотека в абс.вел.'!L33-100</f>
        <v>22.13345362140079</v>
      </c>
      <c r="L32" s="9">
        <f>'Ипотека в абс.вел.'!Y33*100/'Ипотека в абс.вел.'!M33-100</f>
        <v>23.445913876990645</v>
      </c>
      <c r="M32" s="9">
        <f>'Ипотека в абс.вел.'!Z33*100/'Ипотека в абс.вел.'!N33-100</f>
        <v>23.029034171317363</v>
      </c>
      <c r="N32" s="9">
        <f>'Ипотека в абс.вел.'!AA33*100/'Ипотека в абс.вел.'!O33-100</f>
        <v>19.393475616116234</v>
      </c>
      <c r="O32" s="9">
        <f>'Ипотека в абс.вел.'!AB33*100/'Ипотека в абс.вел.'!P33-100</f>
        <v>18.459457635920288</v>
      </c>
      <c r="P32" s="9">
        <f>'Ипотека в абс.вел.'!AC33*100/'Ипотека в абс.вел.'!Q33-100</f>
        <v>18.247488318612142</v>
      </c>
      <c r="Q32" s="9">
        <f>'Ипотека в абс.вел.'!AD33*100/'Ипотека в абс.вел.'!R33-100</f>
        <v>17.664059608010803</v>
      </c>
      <c r="R32" s="9">
        <f>'Ипотека в абс.вел.'!AE33*100/'Ипотека в абс.вел.'!S33-100</f>
        <v>17.418777053584748</v>
      </c>
      <c r="S32" s="9">
        <f>'Ипотека в абс.вел.'!AF33*100/'Ипотека в абс.вел.'!T33-100</f>
        <v>16.474800072653892</v>
      </c>
      <c r="T32" s="9">
        <f>'Ипотека в абс.вел.'!AG33*100/'Ипотека в абс.вел.'!U33-100</f>
        <v>13.971058137789399</v>
      </c>
      <c r="U32" s="9">
        <f>'Ипотека в абс.вел.'!AH33*100/'Ипотека в абс.вел.'!V33-100</f>
        <v>12.466249599500159</v>
      </c>
      <c r="V32" s="9">
        <f>'Ипотека в абс.вел.'!AI33*100/'Ипотека в абс.вел.'!W33-100</f>
        <v>10.754994569090357</v>
      </c>
      <c r="W32" s="9">
        <f>'Ипотека в абс.вел.'!AJ33*100/'Ипотека в абс.вел.'!X33-100</f>
        <v>11.265031455703792</v>
      </c>
      <c r="X32" s="9">
        <f>'Ипотека в абс.вел.'!AK33*100/'Ипотека в абс.вел.'!Y33-100</f>
        <v>11.135300548062986</v>
      </c>
      <c r="Y32" s="9">
        <f>'Ипотека в абс.вел.'!AL33*100/'Ипотека в абс.вел.'!Z33-100</f>
        <v>10.241516740401323</v>
      </c>
      <c r="Z32" s="9">
        <f>'Ипотека в абс.вел.'!AM33*100/'Ипотека в абс.вел.'!AA33-100</f>
        <v>12.49056413869458</v>
      </c>
      <c r="AA32" s="9">
        <f>'Ипотека в абс.вел.'!AN33*100/'Ипотека в абс.вел.'!AB33-100</f>
        <v>11.838315622206778</v>
      </c>
      <c r="AB32" s="9">
        <f>'Ипотека в абс.вел.'!AO33*100/'Ипотека в абс.вел.'!AC33-100</f>
        <v>11.563494005382921</v>
      </c>
      <c r="AC32" s="9">
        <f>'Ипотека в абс.вел.'!AP33*100/'Ипотека в абс.вел.'!AD33-100</f>
        <v>10.656604499134787</v>
      </c>
      <c r="AD32" s="9">
        <f>'Ипотека в абс.вел.'!AQ33*100/'Ипотека в абс.вел.'!AE33-100</f>
        <v>9.9409636259760106</v>
      </c>
      <c r="AE32" s="9">
        <f>'Ипотека в абс.вел.'!AR33*100/'Ипотека в абс.вел.'!AF33-100</f>
        <v>10.735849056603769</v>
      </c>
      <c r="AF32" s="9">
        <f>'Ипотека в абс.вел.'!AS33*100/'Ипотека в абс.вел.'!AG33-100</f>
        <v>13.043478260869563</v>
      </c>
      <c r="AG32" s="9">
        <f>'Ипотека в абс.вел.'!AT33*100/'Ипотека в абс.вел.'!AH33-100</f>
        <v>14.824520355638739</v>
      </c>
      <c r="AH32" s="9">
        <f>'Ипотека в абс.вел.'!AU33*100/'Ипотека в абс.вел.'!AI33-100</f>
        <v>17.817155547330429</v>
      </c>
      <c r="AI32" s="9">
        <f>'Ипотека в абс.вел.'!AV33*100/'Ипотека в абс.вел.'!AJ33-100</f>
        <v>20.715302327716813</v>
      </c>
      <c r="AJ32" s="9">
        <f>'Ипотека в абс.вел.'!AW33*100/'Ипотека в абс.вел.'!AK33-100</f>
        <v>18.805470023546462</v>
      </c>
      <c r="AK32" s="9">
        <f>'Ипотека в абс.вел.'!AX33*100/'Ипотека в абс.вел.'!AL33-100</f>
        <v>20.333333333333329</v>
      </c>
      <c r="AL32" s="9">
        <f>'Ипотека в абс.вел.'!AY33*100/'Ипотека в абс.вел.'!AM33-100</f>
        <v>20.301525522301262</v>
      </c>
      <c r="AM32" s="9">
        <f>'Ипотека в абс.вел.'!AZ33*100/'Ипотека в абс.вел.'!AN33-100</f>
        <v>21.134890329455644</v>
      </c>
      <c r="AN32" s="9">
        <f>'Ипотека в абс.вел.'!BA33*100/'Ипотека в абс.вел.'!AO33-100</f>
        <v>21.322045793490659</v>
      </c>
      <c r="AO32" s="9">
        <f>'Ипотека в абс.вел.'!BB33*100/'Ипотека в абс.вел.'!AP33-100</f>
        <v>22.097215585769518</v>
      </c>
      <c r="AP32" s="9">
        <f>'Ипотека в абс.вел.'!BC33*100/'Ипотека в абс.вел.'!AQ33-100</f>
        <v>23.778797852069985</v>
      </c>
      <c r="AQ32" s="9">
        <f>'Ипотека в абс.вел.'!BD33*100/'Ипотека в абс.вел.'!AR33-100</f>
        <v>24.680524791276198</v>
      </c>
      <c r="AR32" s="9">
        <f>'Ипотека в абс.вел.'!BE33*100/'Ипотека в абс.вел.'!AS33-100</f>
        <v>23.833612040133772</v>
      </c>
      <c r="AS32" s="9">
        <f>'Ипотека в абс.вел.'!BF33*100/'Ипотека в абс.вел.'!AT33-100</f>
        <v>22.406064063900885</v>
      </c>
      <c r="AT32" s="9">
        <f>'Ипотека в абс.вел.'!BG33*100/'Ипотека в абс.вел.'!AU33-100</f>
        <v>19.945022580011781</v>
      </c>
      <c r="AU32" s="9">
        <f>'Ипотека в абс.вел.'!BH33*100/'Ипотека в абс.вел.'!AV33-100</f>
        <v>18.464990681930558</v>
      </c>
      <c r="AV32" s="9">
        <f>'Ипотека в абс.вел.'!BI33*100/'Ипотека в абс.вел.'!AW33-100</f>
        <v>19.201890460037347</v>
      </c>
      <c r="AW32" s="9">
        <f>'Ипотека в абс.вел.'!BJ33*100/'Ипотека в абс.вел.'!AX33-100</f>
        <v>20.195403159392086</v>
      </c>
      <c r="AX32" s="9">
        <f>'Ипотека в абс.вел.'!BK33*100/'Ипотека в абс.вел.'!AY33-100</f>
        <v>20.319065858465663</v>
      </c>
      <c r="AY32" s="9">
        <f>'Ипотека в абс.вел.'!BL33*100/'Ипотека в абс.вел.'!AZ33-100</f>
        <v>20.302763726999487</v>
      </c>
      <c r="AZ32" s="9">
        <f>'Ипотека в абс.вел.'!BM33*100/'Ипотека в абс.вел.'!BA33-100</f>
        <v>20.962435373657755</v>
      </c>
      <c r="BA32" s="9">
        <f>'Ипотека в абс.вел.'!BN33*100/'Ипотека в абс.вел.'!BB33-100</f>
        <v>18.741995161519853</v>
      </c>
      <c r="BB32" s="9">
        <f>'Ипотека в абс.вел.'!BO33*100/'Ипотека в абс.вел.'!BC33-100</f>
        <v>16.299898541090855</v>
      </c>
      <c r="BC32" s="9">
        <f>'Ипотека в абс.вел.'!BP33*100/'Ипотека в абс.вел.'!BD33-100</f>
        <v>13.665869490946363</v>
      </c>
      <c r="BD32" s="9">
        <f>'Ипотека в абс.вел.'!BQ33*100/'Ипотека в абс.вел.'!BE33-100</f>
        <v>12.764592687620265</v>
      </c>
      <c r="BE32" s="9">
        <f>'Ипотека в абс.вел.'!BR33*100/'Ипотека в абс.вел.'!BF33-100</f>
        <v>11.333066986283129</v>
      </c>
      <c r="BF32" s="9">
        <f>'Ипотека в абс.вел.'!BS33*100/'Ипотека в абс.вел.'!BG33-100</f>
        <v>12.087480356207436</v>
      </c>
      <c r="BG32" s="9">
        <f>'Ипотека в абс.вел.'!BT33*100/'Ипотека в абс.вел.'!BH33-100</f>
        <v>11.230255554128675</v>
      </c>
      <c r="BH32" s="9">
        <f>'Ипотека в абс.вел.'!BU33*100/'Ипотека в абс.вел.'!BI33-100</f>
        <v>12.230215827338128</v>
      </c>
      <c r="BI32" s="9">
        <f>'Ипотека в абс.вел.'!BV33*100/'Ипотека в абс.вел.'!BJ33-100</f>
        <v>11.797315394437703</v>
      </c>
      <c r="BJ32" s="9">
        <f>'Ипотека в абс.вел.'!BW33*100/'Ипотека в абс.вел.'!BK33-100</f>
        <v>11.373821665893985</v>
      </c>
      <c r="BK32" s="9">
        <f>'Ипотека в абс.вел.'!BX33*100/'Ипотека в абс.вел.'!BL33-100</f>
        <v>11.288504311264134</v>
      </c>
      <c r="BL32" s="9">
        <f>'Ипотека в абс.вел.'!BY33*100/'Ипотека в абс.вел.'!BM33-100</f>
        <v>11.181516573512269</v>
      </c>
      <c r="BM32" s="9">
        <f>'Ипотека в абс.вел.'!BZ33*100/'Ипотека в абс.вел.'!BN33-100</f>
        <v>13.362895493767979</v>
      </c>
      <c r="BN32" s="9">
        <f>'Ипотека в абс.вел.'!CA33*100/'Ипотека в абс.вел.'!BO33-100</f>
        <v>15.766199386318519</v>
      </c>
      <c r="BO32" s="9">
        <f>'Ипотека в абс.вел.'!CB33*100/'Ипотека в абс.вел.'!BP33-100</f>
        <v>18.172527802825371</v>
      </c>
      <c r="BP32" s="9">
        <f>'Ипотека в абс.вел.'!CC33*100/'Ипотека в абс.вел.'!BQ33-100</f>
        <v>18.163583018980901</v>
      </c>
      <c r="BQ32" s="9">
        <f>'Ипотека в абс.вел.'!CD33*100/'Ипотека в абс.вел.'!BR33-100</f>
        <v>21.815191387559807</v>
      </c>
      <c r="BR32" s="9">
        <f>'Ипотека в абс.вел.'!CE33*100/'Ипотека в абс.вел.'!BS33-100</f>
        <v>24.09159948592125</v>
      </c>
      <c r="BS32" s="9">
        <f>'Ипотека в абс.вел.'!CF33*100/'Ипотека в абс.вел.'!BT33-100</f>
        <v>25.561392368527393</v>
      </c>
      <c r="BT32" s="9">
        <f>'Ипотека в абс.вел.'!CG33*100/'Ипотека в абс.вел.'!BU33-100</f>
        <v>26.168091168091166</v>
      </c>
      <c r="BU32" s="9">
        <f>'Ипотека в абс.вел.'!CH33*100/'Ипотека в абс.вел.'!BV33-100</f>
        <v>25.277878374237403</v>
      </c>
      <c r="BV32" s="9">
        <f>'Ипотека в абс.вел.'!CI33*100/'Ипотека в абс.вел.'!BW33-100</f>
        <v>25.206049673928121</v>
      </c>
      <c r="BW32" s="9">
        <f>'Ипотека в абс.вел.'!CJ33*100/'Ипотека в абс.вел.'!BX33-100</f>
        <v>23.736516454032738</v>
      </c>
      <c r="BX32" s="9">
        <f>'Ипотека в абс.вел.'!CK33*100/'Ипотека в абс.вел.'!BY33-100</f>
        <v>22.227001451690953</v>
      </c>
      <c r="BY32" s="9">
        <f>'Ипотека в абс.вел.'!CL33*100/'Ипотека в абс.вел.'!BZ33-100</f>
        <v>21.373823871445182</v>
      </c>
      <c r="BZ32" s="9">
        <f>'Ипотека в абс.вел.'!CM33*100/'Ипотека в абс.вел.'!CA33-100</f>
        <v>20.803991372813968</v>
      </c>
      <c r="CA32" s="9">
        <f>'Ипотека в абс.вел.'!CN33*100/'Ипотека в абс.вел.'!CB33-100</f>
        <v>20.968562417336457</v>
      </c>
      <c r="CB32" s="9">
        <f>'Ипотека в абс.вел.'!CO33*100/'Ипотека в абс.вел.'!CC33-100</f>
        <v>19.349362791051206</v>
      </c>
      <c r="CC32" s="9">
        <f>'Ипотека в абс.вел.'!CP33*100/'Ипотека в абс.вел.'!CD33-100</f>
        <v>15.627838468147786</v>
      </c>
      <c r="CD32" s="9">
        <f>'Ипотека в абс.вел.'!CQ33*100/'Ипотека в абс.вел.'!CE33-100</f>
        <v>10.792298276998395</v>
      </c>
      <c r="CE32" s="9">
        <f>'Ипотека в абс.вел.'!CR33*100/'Ипотека в абс.вел.'!CF33-100</f>
        <v>7.8915911912095993</v>
      </c>
      <c r="CF32" s="9">
        <f>'Ипотека в абс.вел.'!CS33*100/'Ипотека в абс.вел.'!CG33-100</f>
        <v>3.8590945015242113</v>
      </c>
      <c r="CG32" s="9">
        <f>'Ипотека в абс.вел.'!CT33*100/'Ипотека в абс.вел.'!CH33-100</f>
        <v>2.7061884325454173</v>
      </c>
      <c r="CH32" s="9">
        <f>'Ипотека в абс.вел.'!CU33*100/'Ипотека в абс.вел.'!CI33-100</f>
        <v>2.0612615807438317</v>
      </c>
      <c r="CI32" s="9">
        <f>'Ипотека в абс.вел.'!CV33*100/'Ипотека в абс.вел.'!CJ33-100</f>
        <v>2.2170103548986617</v>
      </c>
      <c r="CJ32" s="9">
        <f>'Ипотека в абс.вел.'!CW33*100/'Ипотека в абс.вел.'!CK33-100</f>
        <v>1.8849249989002743</v>
      </c>
      <c r="CK32" s="9">
        <f>'Ипотека в абс.вел.'!CX33*100/'Ипотека в абс.вел.'!CL33-100</f>
        <v>1.2085447379308789</v>
      </c>
      <c r="CL32" s="9">
        <f>'Ипотека в абс.вел.'!CY33*100/'Ипотека в абс.вел.'!CM33-100</f>
        <v>0.4732302265051942</v>
      </c>
      <c r="CM32" s="9">
        <f>'Ипотека в абс.вел.'!CZ33*100/'Ипотека в абс.вел.'!CN33-100</f>
        <v>-2.081581160639189</v>
      </c>
      <c r="CN32" s="9">
        <f>'Ипотека в абс.вел.'!DA33*100/'Ипотека в абс.вел.'!CO33-100</f>
        <v>-2.171697872882433</v>
      </c>
      <c r="CO32" s="9">
        <f>'Ипотека в абс.вел.'!DB33*100/'Ипотека в абс.вел.'!CP33-100</f>
        <v>-0.88320842444959169</v>
      </c>
      <c r="CP32" s="9">
        <f>'Ипотека в абс.вел.'!DC33*100/'Ипотека в абс.вел.'!CQ33-100</f>
        <v>-6.5860757611162057E-2</v>
      </c>
      <c r="CQ32" s="9">
        <f>'Ипотека в абс.вел.'!DD33*100/'Ипотека в абс.вел.'!CR33-100</f>
        <v>1.8813252370299409</v>
      </c>
      <c r="CR32" s="9">
        <f>'Ипотека в абс.вел.'!DE33*100/'Ипотека в абс.вел.'!CS33-100</f>
        <v>5.3267817541418481</v>
      </c>
      <c r="CS32" s="9">
        <f>'Ипотека в абс.вел.'!DF33*100/'Ипотека в абс.вел.'!CT33-100</f>
        <v>6.7485061054819369</v>
      </c>
    </row>
    <row r="33" spans="1:97" x14ac:dyDescent="0.25">
      <c r="A33" s="8" t="s">
        <v>30</v>
      </c>
      <c r="B33" s="9">
        <f>'Ипотека в абс.вел.'!O34*100/'Ипотека в абс.вел.'!C34-100</f>
        <v>26.746684190371425</v>
      </c>
      <c r="C33" s="9">
        <f>'Ипотека в абс.вел.'!P34*100/'Ипотека в абс.вел.'!D34-100</f>
        <v>27.464049239395081</v>
      </c>
      <c r="D33" s="9">
        <f>'Ипотека в абс.вел.'!Q34*100/'Ипотека в абс.вел.'!E34-100</f>
        <v>28.89513602546586</v>
      </c>
      <c r="E33" s="9">
        <f>'Ипотека в абс.вел.'!R34*100/'Ипотека в абс.вел.'!F34-100</f>
        <v>29.445896462638444</v>
      </c>
      <c r="F33" s="9">
        <f>'Ипотека в абс.вел.'!S34*100/'Ипотека в абс.вел.'!G34-100</f>
        <v>30.372454104387401</v>
      </c>
      <c r="G33" s="9">
        <f>'Ипотека в абс.вел.'!T34*100/'Ипотека в абс.вел.'!H34-100</f>
        <v>31.484901162637328</v>
      </c>
      <c r="H33" s="9">
        <f>'Ипотека в абс.вел.'!U34*100/'Ипотека в абс.вел.'!I34-100</f>
        <v>31.885166089269887</v>
      </c>
      <c r="I33" s="9">
        <f>'Ипотека в абс.вел.'!V34*100/'Ипотека в абс.вел.'!J34-100</f>
        <v>32.046951175397197</v>
      </c>
      <c r="J33" s="9">
        <f>'Ипотека в абс.вел.'!W34*100/'Ипотека в абс.вел.'!K34-100</f>
        <v>33.115034728015075</v>
      </c>
      <c r="K33" s="9">
        <f>'Ипотека в абс.вел.'!X34*100/'Ипотека в абс.вел.'!L34-100</f>
        <v>29.72441746773103</v>
      </c>
      <c r="L33" s="9">
        <f>'Ипотека в абс.вел.'!Y34*100/'Ипотека в абс.вел.'!M34-100</f>
        <v>33.210435999689565</v>
      </c>
      <c r="M33" s="9">
        <f>'Ипотека в абс.вел.'!Z34*100/'Ипотека в абс.вел.'!N34-100</f>
        <v>33.321521305949858</v>
      </c>
      <c r="N33" s="9">
        <f>'Ипотека в абс.вел.'!AA34*100/'Ипотека в абс.вел.'!O34-100</f>
        <v>26.967930240576422</v>
      </c>
      <c r="O33" s="9">
        <f>'Ипотека в абс.вел.'!AB34*100/'Ипотека в абс.вел.'!P34-100</f>
        <v>26.631585800073267</v>
      </c>
      <c r="P33" s="9">
        <f>'Ипотека в абс.вел.'!AC34*100/'Ипотека в абс.вел.'!Q34-100</f>
        <v>26.345661376246198</v>
      </c>
      <c r="Q33" s="9">
        <f>'Ипотека в абс.вел.'!AD34*100/'Ипотека в абс.вел.'!R34-100</f>
        <v>26.228381021415572</v>
      </c>
      <c r="R33" s="9">
        <f>'Ипотека в абс.вел.'!AE34*100/'Ипотека в абс.вел.'!S34-100</f>
        <v>25.681018599114736</v>
      </c>
      <c r="S33" s="9">
        <f>'Ипотека в абс.вел.'!AF34*100/'Ипотека в абс.вел.'!T34-100</f>
        <v>24.503085272523634</v>
      </c>
      <c r="T33" s="9">
        <f>'Ипотека в абс.вел.'!AG34*100/'Ипотека в абс.вел.'!U34-100</f>
        <v>22.563489703277313</v>
      </c>
      <c r="U33" s="9">
        <f>'Ипотека в абс.вел.'!AH34*100/'Ипотека в абс.вел.'!V34-100</f>
        <v>23.259840061401704</v>
      </c>
      <c r="V33" s="9">
        <f>'Ипотека в абс.вел.'!AI34*100/'Ипотека в абс.вел.'!W34-100</f>
        <v>20.869562620025633</v>
      </c>
      <c r="W33" s="9">
        <f>'Ипотека в абс.вел.'!AJ34*100/'Ипотека в абс.вел.'!X34-100</f>
        <v>21.290294138932182</v>
      </c>
      <c r="X33" s="9">
        <f>'Ипотека в абс.вел.'!AK34*100/'Ипотека в абс.вел.'!Y34-100</f>
        <v>18.706580579431915</v>
      </c>
      <c r="Y33" s="9">
        <f>'Ипотека в абс.вел.'!AL34*100/'Ипотека в абс.вел.'!Z34-100</f>
        <v>19.194330103601018</v>
      </c>
      <c r="Z33" s="9">
        <f>'Ипотека в абс.вел.'!AM34*100/'Ипотека в абс.вел.'!AA34-100</f>
        <v>23.350678429994971</v>
      </c>
      <c r="AA33" s="9">
        <f>'Ипотека в абс.вел.'!AN34*100/'Ипотека в абс.вел.'!AB34-100</f>
        <v>23.365315002557381</v>
      </c>
      <c r="AB33" s="9">
        <f>'Ипотека в абс.вел.'!AO34*100/'Ипотека в абс.вел.'!AC34-100</f>
        <v>23.222373462635815</v>
      </c>
      <c r="AC33" s="9">
        <f>'Ипотека в абс.вел.'!AP34*100/'Ипотека в абс.вел.'!AD34-100</f>
        <v>20.978729550604626</v>
      </c>
      <c r="AD33" s="9">
        <f>'Ипотека в абс.вел.'!AQ34*100/'Ипотека в абс.вел.'!AE34-100</f>
        <v>19.989677587345284</v>
      </c>
      <c r="AE33" s="9">
        <f>'Ипотека в абс.вел.'!AR34*100/'Ипотека в абс.вел.'!AF34-100</f>
        <v>19.956277898592191</v>
      </c>
      <c r="AF33" s="9">
        <f>'Ипотека в абс.вел.'!AS34*100/'Ипотека в абс.вел.'!AG34-100</f>
        <v>21.629500039760529</v>
      </c>
      <c r="AG33" s="9">
        <f>'Ипотека в абс.вел.'!AT34*100/'Ипотека в абс.вел.'!AH34-100</f>
        <v>21.760690222587897</v>
      </c>
      <c r="AH33" s="9">
        <f>'Ипотека в абс.вел.'!AU34*100/'Ипотека в абс.вел.'!AI34-100</f>
        <v>23.685075320077473</v>
      </c>
      <c r="AI33" s="9">
        <f>'Ипотека в абс.вел.'!AV34*100/'Ипотека в абс.вел.'!AJ34-100</f>
        <v>26.585099628621379</v>
      </c>
      <c r="AJ33" s="9">
        <f>'Ипотека в абс.вел.'!AW34*100/'Ипотека в абс.вел.'!AK34-100</f>
        <v>24.738457870108192</v>
      </c>
      <c r="AK33" s="9">
        <f>'Ипотека в абс.вел.'!AX34*100/'Ипотека в абс.вел.'!AL34-100</f>
        <v>23.321648531384156</v>
      </c>
      <c r="AL33" s="9">
        <f>'Ипотека в абс.вел.'!AY34*100/'Ипотека в абс.вел.'!AM34-100</f>
        <v>23.491364297568069</v>
      </c>
      <c r="AM33" s="9">
        <f>'Ипотека в абс.вел.'!AZ34*100/'Ипотека в абс.вел.'!AN34-100</f>
        <v>23.451298187564717</v>
      </c>
      <c r="AN33" s="9">
        <f>'Ипотека в абс.вел.'!BA34*100/'Ипотека в абс.вел.'!AO34-100</f>
        <v>24.290288405406841</v>
      </c>
      <c r="AO33" s="9">
        <f>'Ипотека в абс.вел.'!BB34*100/'Ипотека в абс.вел.'!AP34-100</f>
        <v>27.637149383172741</v>
      </c>
      <c r="AP33" s="9">
        <f>'Ипотека в абс.вел.'!BC34*100/'Ипотека в абс.вел.'!AQ34-100</f>
        <v>29.500459200874218</v>
      </c>
      <c r="AQ33" s="9">
        <f>'Ипотека в абс.вел.'!BD34*100/'Ипотека в абс.вел.'!AR34-100</f>
        <v>31.354562438338348</v>
      </c>
      <c r="AR33" s="9">
        <f>'Ипотека в абс.вел.'!BE34*100/'Ипотека в абс.вел.'!AS34-100</f>
        <v>30.928915406082922</v>
      </c>
      <c r="AS33" s="9">
        <f>'Ипотека в абс.вел.'!BF34*100/'Ипотека в абс.вел.'!AT34-100</f>
        <v>30.213488686377985</v>
      </c>
      <c r="AT33" s="9">
        <f>'Ипотека в абс.вел.'!BG34*100/'Ипотека в абс.вел.'!AU34-100</f>
        <v>29.293807776988587</v>
      </c>
      <c r="AU33" s="9">
        <f>'Ипотека в абс.вел.'!BH34*100/'Ипотека в абс.вел.'!AV34-100</f>
        <v>27.987460815047015</v>
      </c>
      <c r="AV33" s="9">
        <f>'Ипотека в абс.вел.'!BI34*100/'Ипотека в абс.вел.'!AW34-100</f>
        <v>29.02473741880209</v>
      </c>
      <c r="AW33" s="9">
        <f>'Ипотека в абс.вел.'!BJ34*100/'Ипотека в абс.вел.'!AX34-100</f>
        <v>30.784928432748643</v>
      </c>
      <c r="AX33" s="9">
        <f>'Ипотека в абс.вел.'!BK34*100/'Ипотека в абс.вел.'!AY34-100</f>
        <v>31.147791203303541</v>
      </c>
      <c r="AY33" s="9">
        <f>'Ипотека в абс.вел.'!BL34*100/'Ипотека в абс.вел.'!AZ34-100</f>
        <v>31.391283326762476</v>
      </c>
      <c r="AZ33" s="9">
        <f>'Ипотека в абс.вел.'!BM34*100/'Ипотека в абс.вел.'!BA34-100</f>
        <v>30.953612200973197</v>
      </c>
      <c r="BA33" s="9">
        <f>'Ипотека в абс.вел.'!BN34*100/'Ипотека в абс.вел.'!BB34-100</f>
        <v>27.2262219666475</v>
      </c>
      <c r="BB33" s="9">
        <f>'Ипотека в абс.вел.'!BO34*100/'Ипотека в абс.вел.'!BC34-100</f>
        <v>24.28295704475066</v>
      </c>
      <c r="BC33" s="9">
        <f>'Ипотека в абс.вел.'!BP34*100/'Ипотека в абс.вел.'!BD34-100</f>
        <v>21.832360940006041</v>
      </c>
      <c r="BD33" s="9">
        <f>'Ипотека в абс.вел.'!BQ34*100/'Ипотека в абс.вел.'!BE34-100</f>
        <v>21.356756317171886</v>
      </c>
      <c r="BE33" s="9">
        <f>'Ипотека в абс.вел.'!BR34*100/'Ипотека в абс.вел.'!BF34-100</f>
        <v>20.408409419222735</v>
      </c>
      <c r="BF33" s="9">
        <f>'Ипотека в абс.вел.'!BS34*100/'Ипотека в абс.вел.'!BG34-100</f>
        <v>19.79423107220407</v>
      </c>
      <c r="BG33" s="9">
        <f>'Ипотека в абс.вел.'!BT34*100/'Ипотека в абс.вел.'!BH34-100</f>
        <v>18.861216650941941</v>
      </c>
      <c r="BH33" s="9">
        <f>'Ипотека в абс.вел.'!BU34*100/'Ипотека в абс.вел.'!BI34-100</f>
        <v>18.017947707196285</v>
      </c>
      <c r="BI33" s="9">
        <f>'Ипотека в абс.вел.'!BV34*100/'Ипотека в абс.вел.'!BJ34-100</f>
        <v>16.608550022942467</v>
      </c>
      <c r="BJ33" s="9">
        <f>'Ипотека в абс.вел.'!BW34*100/'Ипотека в абс.вел.'!BK34-100</f>
        <v>15.112486906888364</v>
      </c>
      <c r="BK33" s="9">
        <f>'Ипотека в абс.вел.'!BX34*100/'Ипотека в абс.вел.'!BL34-100</f>
        <v>13.569313520415093</v>
      </c>
      <c r="BL33" s="9">
        <f>'Ипотека в абс.вел.'!BY34*100/'Ипотека в абс.вел.'!BM34-100</f>
        <v>12.850752829450443</v>
      </c>
      <c r="BM33" s="9">
        <f>'Ипотека в абс.вел.'!BZ34*100/'Ипотека в абс.вел.'!BN34-100</f>
        <v>14.556440240383566</v>
      </c>
      <c r="BN33" s="9">
        <f>'Ипотека в абс.вел.'!CA34*100/'Ипотека в абс.вел.'!BO34-100</f>
        <v>16.188618825767151</v>
      </c>
      <c r="BO33" s="9">
        <f>'Ипотека в абс.вел.'!CB34*100/'Ипотека в абс.вел.'!BP34-100</f>
        <v>16.873396167018043</v>
      </c>
      <c r="BP33" s="9">
        <f>'Ипотека в абс.вел.'!CC34*100/'Ипотека в абс.вел.'!BQ34-100</f>
        <v>16.344030905316018</v>
      </c>
      <c r="BQ33" s="9">
        <f>'Ипотека в абс.вел.'!CD34*100/'Ипотека в абс.вел.'!BR34-100</f>
        <v>18.360465170455342</v>
      </c>
      <c r="BR33" s="9">
        <f>'Ипотека в абс.вел.'!CE34*100/'Ипотека в абс.вел.'!BS34-100</f>
        <v>19.874387030666767</v>
      </c>
      <c r="BS33" s="9">
        <f>'Ипотека в абс.вел.'!CF34*100/'Ипотека в абс.вел.'!BT34-100</f>
        <v>21.12532292739327</v>
      </c>
      <c r="BT33" s="9">
        <f>'Ипотека в абс.вел.'!CG34*100/'Ипотека в абс.вел.'!BU34-100</f>
        <v>22.132069021559431</v>
      </c>
      <c r="BU33" s="9">
        <f>'Ипотека в абс.вел.'!CH34*100/'Ипотека в абс.вел.'!BV34-100</f>
        <v>22.157656133404899</v>
      </c>
      <c r="BV33" s="9">
        <f>'Ипотека в абс.вел.'!CI34*100/'Ипотека в абс.вел.'!BW34-100</f>
        <v>22.875087229588274</v>
      </c>
      <c r="BW33" s="9">
        <f>'Ипотека в абс.вел.'!CJ34*100/'Ипотека в абс.вел.'!BX34-100</f>
        <v>22.057186223813019</v>
      </c>
      <c r="BX33" s="9">
        <f>'Ипотека в абс.вел.'!CK34*100/'Ипотека в абс.вел.'!BY34-100</f>
        <v>21.80686791725968</v>
      </c>
      <c r="BY33" s="9">
        <f>'Ипотека в абс.вел.'!CL34*100/'Ипотека в абс.вел.'!BZ34-100</f>
        <v>19.957493595105447</v>
      </c>
      <c r="BZ33" s="9">
        <f>'Ипотека в абс.вел.'!CM34*100/'Ипотека в абс.вел.'!CA34-100</f>
        <v>18.296440738376859</v>
      </c>
      <c r="CA33" s="9">
        <f>'Ипотека в абс.вел.'!CN34*100/'Ипотека в абс.вел.'!CB34-100</f>
        <v>19.03595379744705</v>
      </c>
      <c r="CB33" s="9">
        <f>'Ипотека в абс.вел.'!CO34*100/'Ипотека в абс.вел.'!CC34-100</f>
        <v>17.365857601907805</v>
      </c>
      <c r="CC33" s="9">
        <f>'Ипотека в абс.вел.'!CP34*100/'Ипотека в абс.вел.'!CD34-100</f>
        <v>14.355023308497834</v>
      </c>
      <c r="CD33" s="9">
        <f>'Ипотека в абс.вел.'!CQ34*100/'Ипотека в абс.вел.'!CE34-100</f>
        <v>10.215412795023951</v>
      </c>
      <c r="CE33" s="9">
        <f>'Ипотека в абс.вел.'!CR34*100/'Ипотека в абс.вел.'!CF34-100</f>
        <v>5.1592924313722506</v>
      </c>
      <c r="CF33" s="9">
        <f>'Ипотека в абс.вел.'!CS34*100/'Ипотека в абс.вел.'!CG34-100</f>
        <v>4.7459537243356493</v>
      </c>
      <c r="CG33" s="9">
        <f>'Ипотека в абс.вел.'!CT34*100/'Ипотека в абс.вел.'!CH34-100</f>
        <v>3.3719848521897404</v>
      </c>
      <c r="CH33" s="9">
        <f>'Ипотека в абс.вел.'!CU34*100/'Ипотека в абс.вел.'!CI34-100</f>
        <v>-0.32340346370833117</v>
      </c>
      <c r="CI33" s="9">
        <f>'Ипотека в абс.вел.'!CV34*100/'Ипотека в абс.вел.'!CJ34-100</f>
        <v>-0.38099089701665889</v>
      </c>
      <c r="CJ33" s="9">
        <f>'Ипотека в абс.вел.'!CW34*100/'Ипотека в абс.вел.'!CK34-100</f>
        <v>-1.2697305479441212</v>
      </c>
      <c r="CK33" s="9">
        <f>'Ипотека в абс.вел.'!CX34*100/'Ипотека в абс.вел.'!CL34-100</f>
        <v>-0.84367572118968326</v>
      </c>
      <c r="CL33" s="9">
        <f>'Ипотека в абс.вел.'!CY34*100/'Ипотека в абс.вел.'!CM34-100</f>
        <v>-0.43933290766389632</v>
      </c>
      <c r="CM33" s="9">
        <f>'Ипотека в абс.вел.'!CZ34*100/'Ипотека в абс.вел.'!CN34-100</f>
        <v>-1.8291000039427701</v>
      </c>
      <c r="CN33" s="9">
        <f>'Ипотека в абс.вел.'!DA34*100/'Ипотека в абс.вел.'!CO34-100</f>
        <v>-1.599085990584399</v>
      </c>
      <c r="CO33" s="9">
        <f>'Ипотека в абс.вел.'!DB34*100/'Ипотека в абс.вел.'!CP34-100</f>
        <v>-0.73191385361035088</v>
      </c>
      <c r="CP33" s="9">
        <f>'Ипотека в абс.вел.'!DC34*100/'Ипотека в абс.вел.'!CQ34-100</f>
        <v>1.0424997836059902</v>
      </c>
      <c r="CQ33" s="9">
        <f>'Ипотека в абс.вел.'!DD34*100/'Ипотека в абс.вел.'!CR34-100</f>
        <v>5.0279676266964515</v>
      </c>
      <c r="CR33" s="9">
        <f>'Ипотека в абс.вел.'!DE34*100/'Ипотека в абс.вел.'!CS34-100</f>
        <v>4.9616334226421515</v>
      </c>
      <c r="CS33" s="9">
        <f>'Ипотека в абс.вел.'!DF34*100/'Ипотека в абс.вел.'!CT34-100</f>
        <v>6.947933487539828</v>
      </c>
    </row>
    <row r="34" spans="1:97" ht="31.5" x14ac:dyDescent="0.25">
      <c r="A34" s="8" t="s">
        <v>32</v>
      </c>
      <c r="B34" s="9">
        <f>'Ипотека в абс.вел.'!O36*100/'Ипотека в абс.вел.'!C36-100</f>
        <v>17.804872904152731</v>
      </c>
      <c r="C34" s="9">
        <f>'Ипотека в абс.вел.'!P36*100/'Ипотека в абс.вел.'!D36-100</f>
        <v>19.225360815921704</v>
      </c>
      <c r="D34" s="9">
        <f>'Ипотека в абс.вел.'!Q36*100/'Ипотека в абс.вел.'!E36-100</f>
        <v>20.866792686966633</v>
      </c>
      <c r="E34" s="9">
        <f>'Ипотека в абс.вел.'!R36*100/'Ипотека в абс.вел.'!F36-100</f>
        <v>21.007030758012661</v>
      </c>
      <c r="F34" s="9">
        <f>'Ипотека в абс.вел.'!S36*100/'Ипотека в абс.вел.'!G36-100</f>
        <v>21.470061060222974</v>
      </c>
      <c r="G34" s="9">
        <f>'Ипотека в абс.вел.'!T36*100/'Ипотека в абс.вел.'!H36-100</f>
        <v>22.136835889818926</v>
      </c>
      <c r="H34" s="9">
        <f>'Ипотека в абс.вел.'!U36*100/'Ипотека в абс.вел.'!I36-100</f>
        <v>24.229148154188351</v>
      </c>
      <c r="I34" s="9">
        <f>'Ипотека в абс.вел.'!V36*100/'Ипотека в абс.вел.'!J36-100</f>
        <v>24.057964080509592</v>
      </c>
      <c r="J34" s="9">
        <f>'Ипотека в абс.вел.'!W36*100/'Ипотека в абс.вел.'!K36-100</f>
        <v>24.965933333045228</v>
      </c>
      <c r="K34" s="9">
        <f>'Ипотека в абс.вел.'!X36*100/'Ипотека в абс.вел.'!L36-100</f>
        <v>23.817995679363079</v>
      </c>
      <c r="L34" s="9">
        <f>'Ипотека в абс.вел.'!Y36*100/'Ипотека в абс.вел.'!M36-100</f>
        <v>24.183143323506485</v>
      </c>
      <c r="M34" s="9">
        <f>'Ипотека в абс.вел.'!Z36*100/'Ипотека в абс.вел.'!N36-100</f>
        <v>23.85792939342862</v>
      </c>
      <c r="N34" s="9">
        <f>'Ипотека в абс.вел.'!AA36*100/'Ипотека в абс.вел.'!O36-100</f>
        <v>20.938140911519113</v>
      </c>
      <c r="O34" s="9">
        <f>'Ипотека в абс.вел.'!AB36*100/'Ипотека в абс.вел.'!P36-100</f>
        <v>19.084362738078738</v>
      </c>
      <c r="P34" s="9">
        <f>'Ипотека в абс.вел.'!AC36*100/'Ипотека в абс.вел.'!Q36-100</f>
        <v>18.123334421287552</v>
      </c>
      <c r="Q34" s="9">
        <f>'Ипотека в абс.вел.'!AD36*100/'Ипотека в абс.вел.'!R36-100</f>
        <v>17.982365664660023</v>
      </c>
      <c r="R34" s="9">
        <f>'Ипотека в абс.вел.'!AE36*100/'Ипотека в абс.вел.'!S36-100</f>
        <v>17.252343545256892</v>
      </c>
      <c r="S34" s="9">
        <f>'Ипотека в абс.вел.'!AF36*100/'Ипотека в абс.вел.'!T36-100</f>
        <v>16.017026011939762</v>
      </c>
      <c r="T34" s="9">
        <f>'Ипотека в абс.вел.'!AG36*100/'Ипотека в абс.вел.'!U36-100</f>
        <v>13.168597950286681</v>
      </c>
      <c r="U34" s="9">
        <f>'Ипотека в абс.вел.'!AH36*100/'Ипотека в абс.вел.'!V36-100</f>
        <v>13.701520178601015</v>
      </c>
      <c r="V34" s="9">
        <f>'Ипотека в абс.вел.'!AI36*100/'Ипотека в абс.вел.'!W36-100</f>
        <v>13.019780766984169</v>
      </c>
      <c r="W34" s="9">
        <f>'Ипотека в абс.вел.'!AJ36*100/'Ипотека в абс.вел.'!X36-100</f>
        <v>12.991206922809624</v>
      </c>
      <c r="X34" s="9">
        <f>'Ипотека в абс.вел.'!AK36*100/'Ипотека в абс.вел.'!Y36-100</f>
        <v>13.656720825960875</v>
      </c>
      <c r="Y34" s="9">
        <f>'Ипотека в абс.вел.'!AL36*100/'Ипотека в абс.вел.'!Z36-100</f>
        <v>15.019357343020658</v>
      </c>
      <c r="Z34" s="9">
        <f>'Ипотека в абс.вел.'!AM36*100/'Ипотека в абс.вел.'!AA36-100</f>
        <v>16.360569715142432</v>
      </c>
      <c r="AA34" s="9">
        <f>'Ипотека в абс.вел.'!AN36*100/'Ипотека в абс.вел.'!AB36-100</f>
        <v>16.869710778387429</v>
      </c>
      <c r="AB34" s="9">
        <f>'Ипотека в абс.вел.'!AO36*100/'Ипотека в абс.вел.'!AC36-100</f>
        <v>17.493785102660894</v>
      </c>
      <c r="AC34" s="9">
        <f>'Ипотека в абс.вел.'!AP36*100/'Ипотека в абс.вел.'!AD36-100</f>
        <v>17.293914936066017</v>
      </c>
      <c r="AD34" s="9">
        <f>'Ипотека в абс.вел.'!AQ36*100/'Ипотека в абс.вел.'!AE36-100</f>
        <v>16.805967466522873</v>
      </c>
      <c r="AE34" s="9">
        <f>'Ипотека в абс.вел.'!AR36*100/'Ипотека в абс.вел.'!AF36-100</f>
        <v>16.970559459219075</v>
      </c>
      <c r="AF34" s="9">
        <f>'Ипотека в абс.вел.'!AS36*100/'Ипотека в абс.вел.'!AG36-100</f>
        <v>18.269230769230774</v>
      </c>
      <c r="AG34" s="9">
        <f>'Ипотека в абс.вел.'!AT36*100/'Ипотека в абс.вел.'!AH36-100</f>
        <v>19.235095613048372</v>
      </c>
      <c r="AH34" s="9">
        <f>'Ипотека в абс.вел.'!AU36*100/'Ипотека в абс.вел.'!AI36-100</f>
        <v>21.34115247322795</v>
      </c>
      <c r="AI34" s="9">
        <f>'Ипотека в абс.вел.'!AV36*100/'Ипотека в абс.вел.'!AJ36-100</f>
        <v>22.834251377065598</v>
      </c>
      <c r="AJ34" s="9">
        <f>'Ипотека в абс.вел.'!AW36*100/'Ипотека в абс.вел.'!AK36-100</f>
        <v>22.769991755976918</v>
      </c>
      <c r="AK34" s="9">
        <f>'Ипотека в абс.вел.'!AX36*100/'Ипотека в абс.вел.'!AL36-100</f>
        <v>23.391009055627421</v>
      </c>
      <c r="AL34" s="9">
        <f>'Ипотека в абс.вел.'!AY36*100/'Ипотека в абс.вел.'!AM36-100</f>
        <v>24.738283137381217</v>
      </c>
      <c r="AM34" s="9">
        <f>'Ипотека в абс.вел.'!AZ36*100/'Ипотека в абс.вел.'!AN36-100</f>
        <v>25.543089042730969</v>
      </c>
      <c r="AN34" s="9">
        <f>'Ипотека в абс.вел.'!BA36*100/'Ипотека в абс.вел.'!AO36-100</f>
        <v>24.911840764830345</v>
      </c>
      <c r="AO34" s="9">
        <f>'Ипотека в абс.вел.'!BB36*100/'Ипотека в абс.вел.'!AP36-100</f>
        <v>26.820782433895161</v>
      </c>
      <c r="AP34" s="9">
        <f>'Ипотека в абс.вел.'!BC36*100/'Ипотека в абс.вел.'!AQ36-100</f>
        <v>27.383242286681536</v>
      </c>
      <c r="AQ34" s="9">
        <f>'Ипотека в абс.вел.'!BD36*100/'Ипотека в абс.вел.'!AR36-100</f>
        <v>29.549083719869202</v>
      </c>
      <c r="AR34" s="9">
        <f>'Ипотека в абс.вел.'!BE36*100/'Ипотека в абс.вел.'!AS36-100</f>
        <v>29.99925412098159</v>
      </c>
      <c r="AS34" s="9">
        <f>'Ипотека в абс.вел.'!BF36*100/'Ипотека в абс.вел.'!AT36-100</f>
        <v>29.818577648766336</v>
      </c>
      <c r="AT34" s="9">
        <f>'Ипотека в абс.вел.'!BG36*100/'Ипотека в абс.вел.'!AU36-100</f>
        <v>28.612453596693996</v>
      </c>
      <c r="AU34" s="9">
        <f>'Ипотека в абс.вел.'!BH36*100/'Ипотека в абс.вел.'!AV36-100</f>
        <v>27.096072835983151</v>
      </c>
      <c r="AV34" s="9">
        <f>'Ипотека в абс.вел.'!BI36*100/'Ипотека в абс.вел.'!AW36-100</f>
        <v>26.248992747784044</v>
      </c>
      <c r="AW34" s="9">
        <f>'Ипотека в абс.вел.'!BJ36*100/'Ипотека в абс.вел.'!AX36-100</f>
        <v>26.570997968678327</v>
      </c>
      <c r="AX34" s="9">
        <f>'Ипотека в абс.вел.'!BK36*100/'Ипотека в абс.вел.'!AY36-100</f>
        <v>25.713363460296961</v>
      </c>
      <c r="AY34" s="9">
        <f>'Ипотека в абс.вел.'!BL36*100/'Ипотека в абс.вел.'!AZ36-100</f>
        <v>27.280218038917411</v>
      </c>
      <c r="AZ34" s="9">
        <f>'Ипотека в абс.вел.'!BM36*100/'Ипотека в абс.вел.'!BA36-100</f>
        <v>28.877038895859471</v>
      </c>
      <c r="BA34" s="9">
        <f>'Ипотека в абс.вел.'!BN36*100/'Ипотека в абс.вел.'!BB36-100</f>
        <v>25.111260135341098</v>
      </c>
      <c r="BB34" s="9">
        <f>'Ипотека в абс.вел.'!BO36*100/'Ипотека в абс.вел.'!BC36-100</f>
        <v>23.773858419908194</v>
      </c>
      <c r="BC34" s="9">
        <f>'Ипотека в абс.вел.'!BP36*100/'Ипотека в абс.вел.'!BD36-100</f>
        <v>22.069613194811296</v>
      </c>
      <c r="BD34" s="9">
        <f>'Ипотека в абс.вел.'!BQ36*100/'Ипотека в абс.вел.'!BE36-100</f>
        <v>21.492914108669453</v>
      </c>
      <c r="BE34" s="9">
        <f>'Ипотека в абс.вел.'!BR36*100/'Ипотека в абс.вел.'!BF36-100</f>
        <v>20.263849292861536</v>
      </c>
      <c r="BF34" s="9">
        <f>'Ипотека в абс.вел.'!BS36*100/'Ипотека в абс.вел.'!BG36-100</f>
        <v>21.745997168064477</v>
      </c>
      <c r="BG34" s="9">
        <f>'Ипотека в абс.вел.'!BT36*100/'Ипотека в абс.вел.'!BH36-100</f>
        <v>23.382871805837695</v>
      </c>
      <c r="BH34" s="9">
        <f>'Ипотека в абс.вел.'!BU36*100/'Ипотека в абс.вел.'!BI36-100</f>
        <v>28.68464443380671</v>
      </c>
      <c r="BI34" s="9">
        <f>'Ипотека в абс.вел.'!BV36*100/'Ипотека в абс.вел.'!BJ36-100</f>
        <v>31.559329053634286</v>
      </c>
      <c r="BJ34" s="9">
        <f>'Ипотека в абс.вел.'!BW36*100/'Ипотека в абс.вел.'!BK36-100</f>
        <v>33.400092435680165</v>
      </c>
      <c r="BK34" s="9">
        <f>'Ипотека в абс.вел.'!BX36*100/'Ипотека в абс.вел.'!BL36-100</f>
        <v>33.469448732632827</v>
      </c>
      <c r="BL34" s="9">
        <f>'Ипотека в абс.вел.'!BY36*100/'Ипотека в абс.вел.'!BM36-100</f>
        <v>34.615197390838716</v>
      </c>
      <c r="BM34" s="9">
        <f>'Ипотека в абс.вел.'!BZ36*100/'Ипотека в абс.вел.'!BN36-100</f>
        <v>39.284670110125717</v>
      </c>
      <c r="BN34" s="9">
        <f>'Ипотека в абс.вел.'!CA36*100/'Ипотека в абс.вел.'!BO36-100</f>
        <v>43.568221745071241</v>
      </c>
      <c r="BO34" s="9">
        <f>'Ипотека в абс.вел.'!CB36*100/'Ипотека в абс.вел.'!BP36-100</f>
        <v>46.362456123479348</v>
      </c>
      <c r="BP34" s="9">
        <f>'Ипотека в абс.вел.'!CC36*100/'Ипотека в абс.вел.'!BQ36-100</f>
        <v>47.768595041322328</v>
      </c>
      <c r="BQ34" s="9">
        <f>'Ипотека в абс.вел.'!CD36*100/'Ипотека в абс.вел.'!BR36-100</f>
        <v>51.896439527749379</v>
      </c>
      <c r="BR34" s="9">
        <f>'Ипотека в абс.вел.'!CE36*100/'Ипотека в абс.вел.'!BS36-100</f>
        <v>54.636546633862679</v>
      </c>
      <c r="BS34" s="9">
        <f>'Ипотека в абс.вел.'!CF36*100/'Ипотека в абс.вел.'!BT36-100</f>
        <v>57.443674176776426</v>
      </c>
      <c r="BT34" s="9">
        <f>'Ипотека в абс.вел.'!CG36*100/'Ипотека в абс.вел.'!BU36-100</f>
        <v>56.26188311151526</v>
      </c>
      <c r="BU34" s="9">
        <f>'Ипотека в абс.вел.'!CH36*100/'Ипотека в абс.вел.'!BV36-100</f>
        <v>55.056666141980173</v>
      </c>
      <c r="BV34" s="9">
        <f>'Ипотека в абс.вел.'!CI36*100/'Ипотека в абс.вел.'!BW36-100</f>
        <v>54.263386842206558</v>
      </c>
      <c r="BW34" s="9">
        <f>'Ипотека в абс.вел.'!CJ36*100/'Ипотека в абс.вел.'!BX36-100</f>
        <v>51.458846354749653</v>
      </c>
      <c r="BX34" s="9">
        <f>'Ипотека в абс.вел.'!CK36*100/'Ипотека в абс.вел.'!BY36-100</f>
        <v>48.980256020828818</v>
      </c>
      <c r="BY34" s="9">
        <f>'Ипотека в абс.вел.'!CL36*100/'Ипотека в абс.вел.'!BZ36-100</f>
        <v>47.120766862580467</v>
      </c>
      <c r="BZ34" s="9">
        <f>'Ипотека в абс.вел.'!CM36*100/'Ипотека в абс.вел.'!CA36-100</f>
        <v>45.492861998640393</v>
      </c>
      <c r="CA34" s="9">
        <f>'Ипотека в абс.вел.'!CN36*100/'Ипотека в абс.вел.'!CB36-100</f>
        <v>45.169026577745655</v>
      </c>
      <c r="CB34" s="9">
        <f>'Ипотека в абс.вел.'!CO36*100/'Ипотека в абс.вел.'!CC36-100</f>
        <v>42.064557366570796</v>
      </c>
      <c r="CC34" s="9">
        <f>'Ипотека в абс.вел.'!CP36*100/'Ипотека в абс.вел.'!CD36-100</f>
        <v>37.871415893999199</v>
      </c>
      <c r="CD34" s="9">
        <f>'Ипотека в абс.вел.'!CQ36*100/'Ипотека в абс.вел.'!CE36-100</f>
        <v>32.150192368885428</v>
      </c>
      <c r="CE34" s="9">
        <f>'Ипотека в абс.вел.'!CR36*100/'Ипотека в абс.вел.'!CF36-100</f>
        <v>26.41587319059937</v>
      </c>
      <c r="CF34" s="9">
        <f>'Ипотека в абс.вел.'!CS36*100/'Ипотека в абс.вел.'!CG36-100</f>
        <v>19.142464159128181</v>
      </c>
      <c r="CG34" s="9">
        <f>'Ипотека в абс.вел.'!CT36*100/'Ипотека в абс.вел.'!CH36-100</f>
        <v>15.176509402837354</v>
      </c>
      <c r="CH34" s="9">
        <f>'Ипотека в абс.вел.'!CU36*100/'Ипотека в абс.вел.'!CI36-100</f>
        <v>16.217902328250943</v>
      </c>
      <c r="CI34" s="9">
        <f>'Ипотека в абс.вел.'!CV36*100/'Ипотека в абс.вел.'!CJ36-100</f>
        <v>15.595900872050052</v>
      </c>
      <c r="CJ34" s="9">
        <f>'Ипотека в абс.вел.'!CW36*100/'Ипотека в абс.вел.'!CK36-100</f>
        <v>15.155707662807345</v>
      </c>
      <c r="CK34" s="9">
        <f>'Ипотека в абс.вел.'!CX36*100/'Ипотека в абс.вел.'!CL36-100</f>
        <v>13.925284759707992</v>
      </c>
      <c r="CL34" s="9">
        <f>'Ипотека в абс.вел.'!CY36*100/'Ипотека в абс.вел.'!CM36-100</f>
        <v>13.080553219325296</v>
      </c>
      <c r="CM34" s="9">
        <f>'Ипотека в абс.вел.'!CZ36*100/'Ипотека в абс.вел.'!CN36-100</f>
        <v>11.403548474699008</v>
      </c>
      <c r="CN34" s="9">
        <f>'Ипотека в абс.вел.'!DA36*100/'Ипотека в абс.вел.'!CO36-100</f>
        <v>12.681094213983627</v>
      </c>
      <c r="CO34" s="9">
        <f>'Ипотека в абс.вел.'!DB36*100/'Ипотека в абс.вел.'!CP36-100</f>
        <v>12.977471978692705</v>
      </c>
      <c r="CP34" s="9">
        <f>'Ипотека в абс.вел.'!DC36*100/'Ипотека в абс.вел.'!CQ36-100</f>
        <v>13.059562638180509</v>
      </c>
      <c r="CQ34" s="9">
        <f>'Ипотека в абс.вел.'!DD36*100/'Ипотека в абс.вел.'!CR36-100</f>
        <v>14.47852493632584</v>
      </c>
      <c r="CR34" s="9">
        <f>'Ипотека в абс.вел.'!DE36*100/'Ипотека в абс.вел.'!CS36-100</f>
        <v>18.531181315631727</v>
      </c>
      <c r="CS34" s="9">
        <f>'Ипотека в абс.вел.'!DF36*100/'Ипотека в абс.вел.'!CT36-100</f>
        <v>22.508428266090831</v>
      </c>
    </row>
    <row r="35" spans="1:97" x14ac:dyDescent="0.25">
      <c r="A35" s="8" t="s">
        <v>33</v>
      </c>
      <c r="B35" s="9">
        <f>'Ипотека в абс.вел.'!O37*100/'Ипотека в абс.вел.'!C37-100</f>
        <v>22.901356433535625</v>
      </c>
      <c r="C35" s="9">
        <f>'Ипотека в абс.вел.'!P37*100/'Ипотека в абс.вел.'!D37-100</f>
        <v>24.543792010425335</v>
      </c>
      <c r="D35" s="9">
        <f>'Ипотека в абс.вел.'!Q37*100/'Ипотека в абс.вел.'!E37-100</f>
        <v>25.171374910069872</v>
      </c>
      <c r="E35" s="9">
        <f>'Ипотека в абс.вел.'!R37*100/'Ипотека в абс.вел.'!F37-100</f>
        <v>25.133092368610249</v>
      </c>
      <c r="F35" s="9">
        <f>'Ипотека в абс.вел.'!S37*100/'Ипотека в абс.вел.'!G37-100</f>
        <v>25.875877425399651</v>
      </c>
      <c r="G35" s="9">
        <f>'Ипотека в абс.вел.'!T37*100/'Ипотека в абс.вел.'!H37-100</f>
        <v>26.530775769076541</v>
      </c>
      <c r="H35" s="9">
        <f>'Ипотека в абс.вел.'!U37*100/'Ипотека в абс.вел.'!I37-100</f>
        <v>27.210470537411197</v>
      </c>
      <c r="I35" s="9">
        <f>'Ипотека в абс.вел.'!V37*100/'Ипотека в абс.вел.'!J37-100</f>
        <v>27.074265009779936</v>
      </c>
      <c r="J35" s="9">
        <f>'Ипотека в абс.вел.'!W37*100/'Ипотека в абс.вел.'!K37-100</f>
        <v>27.803942135684508</v>
      </c>
      <c r="K35" s="9">
        <f>'Ипотека в абс.вел.'!X37*100/'Ипотека в абс.вел.'!L37-100</f>
        <v>28.053115238762501</v>
      </c>
      <c r="L35" s="9">
        <f>'Ипотека в абс.вел.'!Y37*100/'Ипотека в абс.вел.'!M37-100</f>
        <v>29.346856846571313</v>
      </c>
      <c r="M35" s="9">
        <f>'Ипотека в абс.вел.'!Z37*100/'Ипотека в абс.вел.'!N37-100</f>
        <v>29.58507239539162</v>
      </c>
      <c r="N35" s="9">
        <f>'Ипотека в абс.вел.'!AA37*100/'Ипотека в абс.вел.'!O37-100</f>
        <v>24.940449473087071</v>
      </c>
      <c r="O35" s="9">
        <f>'Ипотека в абс.вел.'!AB37*100/'Ипотека в абс.вел.'!P37-100</f>
        <v>24.369794195184866</v>
      </c>
      <c r="P35" s="9">
        <f>'Ипотека в абс.вел.'!AC37*100/'Ипотека в абс.вел.'!Q37-100</f>
        <v>24.289319978573062</v>
      </c>
      <c r="Q35" s="9">
        <f>'Ипотека в абс.вел.'!AD37*100/'Ипотека в абс.вел.'!R37-100</f>
        <v>23.022466950139872</v>
      </c>
      <c r="R35" s="9">
        <f>'Ипотека в абс.вел.'!AE37*100/'Ипотека в абс.вел.'!S37-100</f>
        <v>23.328964975698838</v>
      </c>
      <c r="S35" s="9">
        <f>'Ипотека в абс.вел.'!AF37*100/'Ипотека в абс.вел.'!T37-100</f>
        <v>22.114053521700683</v>
      </c>
      <c r="T35" s="9">
        <f>'Ипотека в абс.вел.'!AG37*100/'Ипотека в абс.вел.'!U37-100</f>
        <v>19.951041278666139</v>
      </c>
      <c r="U35" s="9">
        <f>'Ипотека в абс.вел.'!AH37*100/'Ипотека в абс.вел.'!V37-100</f>
        <v>18.569652948817776</v>
      </c>
      <c r="V35" s="9">
        <f>'Ипотека в абс.вел.'!AI37*100/'Ипотека в абс.вел.'!W37-100</f>
        <v>17.078168023043645</v>
      </c>
      <c r="W35" s="9">
        <f>'Ипотека в абс.вел.'!AJ37*100/'Ипотека в абс.вел.'!X37-100</f>
        <v>14.178268656517119</v>
      </c>
      <c r="X35" s="9">
        <f>'Ипотека в абс.вел.'!AK37*100/'Ипотека в абс.вел.'!Y37-100</f>
        <v>14.907673483198224</v>
      </c>
      <c r="Y35" s="9">
        <f>'Ипотека в абс.вел.'!AL37*100/'Ипотека в абс.вел.'!Z37-100</f>
        <v>13.444633746991528</v>
      </c>
      <c r="Z35" s="9">
        <f>'Ипотека в абс.вел.'!AM37*100/'Ипотека в абс.вел.'!AA37-100</f>
        <v>16.473298773965283</v>
      </c>
      <c r="AA35" s="9">
        <f>'Ипотека в абс.вел.'!AN37*100/'Ипотека в абс.вел.'!AB37-100</f>
        <v>15.681836553229331</v>
      </c>
      <c r="AB35" s="9">
        <f>'Ипотека в абс.вел.'!AO37*100/'Ипотека в абс.вел.'!AC37-100</f>
        <v>15.654186956174669</v>
      </c>
      <c r="AC35" s="9">
        <f>'Ипотека в абс.вел.'!AP37*100/'Ипотека в абс.вел.'!AD37-100</f>
        <v>15.004336513443192</v>
      </c>
      <c r="AD35" s="9">
        <f>'Ипотека в абс.вел.'!AQ37*100/'Ипотека в абс.вел.'!AE37-100</f>
        <v>13.202442606477547</v>
      </c>
      <c r="AE35" s="9">
        <f>'Ипотека в абс.вел.'!AR37*100/'Ипотека в абс.вел.'!AF37-100</f>
        <v>13.00639658848614</v>
      </c>
      <c r="AF35" s="9">
        <f>'Ипотека в абс.вел.'!AS37*100/'Ипотека в абс.вел.'!AG37-100</f>
        <v>14.7409756834315</v>
      </c>
      <c r="AG35" s="9">
        <f>'Ипотека в абс.вел.'!AT37*100/'Ипотека в абс.вел.'!AH37-100</f>
        <v>17.206795898510592</v>
      </c>
      <c r="AH35" s="9">
        <f>'Ипотека в абс.вел.'!AU37*100/'Ипотека в абс.вел.'!AI37-100</f>
        <v>19.362186788154901</v>
      </c>
      <c r="AI35" s="9">
        <f>'Ипотека в абс.вел.'!AV37*100/'Ипотека в абс.вел.'!AJ37-100</f>
        <v>22.805350486075582</v>
      </c>
      <c r="AJ35" s="9">
        <f>'Ипотека в абс.вел.'!AW37*100/'Ипотека в абс.вел.'!AK37-100</f>
        <v>22.957393483709268</v>
      </c>
      <c r="AK35" s="9">
        <f>'Ипотека в абс.вел.'!AX37*100/'Ипотека в абс.вел.'!AL37-100</f>
        <v>25.274333760866469</v>
      </c>
      <c r="AL35" s="9">
        <f>'Ипотека в абс.вел.'!AY37*100/'Ипотека в абс.вел.'!AM37-100</f>
        <v>25.679971741434116</v>
      </c>
      <c r="AM35" s="9">
        <f>'Ипотека в абс.вел.'!AZ37*100/'Ипотека в абс.вел.'!AN37-100</f>
        <v>26.00097826846482</v>
      </c>
      <c r="AN35" s="9">
        <f>'Ипотека в абс.вел.'!BA37*100/'Ипотека в абс.вел.'!AO37-100</f>
        <v>25.807564881281067</v>
      </c>
      <c r="AO35" s="9">
        <f>'Ипотека в абс.вел.'!BB37*100/'Ипотека в абс.вел.'!AP37-100</f>
        <v>27.471548059783359</v>
      </c>
      <c r="AP35" s="9">
        <f>'Ипотека в абс.вел.'!BC37*100/'Ипотека в абс.вел.'!AQ37-100</f>
        <v>28.671901672925912</v>
      </c>
      <c r="AQ35" s="9">
        <f>'Ипотека в абс.вел.'!BD37*100/'Ипотека в абс.вел.'!AR37-100</f>
        <v>31.246630727762806</v>
      </c>
      <c r="AR35" s="9">
        <f>'Ипотека в абс.вел.'!BE37*100/'Ипотека в абс.вел.'!AS37-100</f>
        <v>30.604185862840609</v>
      </c>
      <c r="AS35" s="9">
        <f>'Ипотека в абс.вел.'!BF37*100/'Ипотека в абс.вел.'!AT37-100</f>
        <v>29.22733077905491</v>
      </c>
      <c r="AT35" s="9">
        <f>'Ипотека в абс.вел.'!BG37*100/'Ипотека в абс.вел.'!AU37-100</f>
        <v>27.702536321103182</v>
      </c>
      <c r="AU35" s="9">
        <f>'Ипотека в абс.вел.'!BH37*100/'Ипотека в абс.вел.'!AV37-100</f>
        <v>26.766263912862328</v>
      </c>
      <c r="AV35" s="9">
        <f>'Ипотека в абс.вел.'!BI37*100/'Ипотека в абс.вел.'!AW37-100</f>
        <v>25.117931395958308</v>
      </c>
      <c r="AW35" s="9">
        <f>'Ипотека в абс.вел.'!BJ37*100/'Ипотека в абс.вел.'!AX37-100</f>
        <v>26.028098515442807</v>
      </c>
      <c r="AX35" s="9">
        <f>'Ипотека в абс.вел.'!BK37*100/'Ипотека в абс.вел.'!AY37-100</f>
        <v>26.04834176503654</v>
      </c>
      <c r="AY35" s="9">
        <f>'Ипотека в абс.вел.'!BL37*100/'Ипотека в абс.вел.'!AZ37-100</f>
        <v>27.040816326530617</v>
      </c>
      <c r="AZ35" s="9">
        <f>'Ипотека в абс.вел.'!BM37*100/'Ипотека в абс.вел.'!BA37-100</f>
        <v>29.149064574532275</v>
      </c>
      <c r="BA35" s="9">
        <f>'Ипотека в абс.вел.'!BN37*100/'Ипотека в абс.вел.'!BB37-100</f>
        <v>26.509976873016726</v>
      </c>
      <c r="BB35" s="9">
        <f>'Ипотека в абс.вел.'!BO37*100/'Ипотека в абс.вел.'!BC37-100</f>
        <v>24.437486733177664</v>
      </c>
      <c r="BC35" s="9">
        <f>'Ипотека в абс.вел.'!BP37*100/'Ипотека в абс.вел.'!BD37-100</f>
        <v>20.798890999640605</v>
      </c>
      <c r="BD35" s="9">
        <f>'Ипотека в абс.вел.'!BQ37*100/'Ипотека в абс.вел.'!BE37-100</f>
        <v>20.590606732513606</v>
      </c>
      <c r="BE35" s="9">
        <f>'Ипотека в абс.вел.'!BR37*100/'Ипотека в абс.вел.'!BF37-100</f>
        <v>19.202450956169386</v>
      </c>
      <c r="BF35" s="9">
        <f>'Ипотека в абс.вел.'!BS37*100/'Ипотека в абс.вел.'!BG37-100</f>
        <v>20.280563054377168</v>
      </c>
      <c r="BG35" s="9">
        <f>'Ипотека в абс.вел.'!BT37*100/'Ипотека в абс.вел.'!BH37-100</f>
        <v>20.16151751338154</v>
      </c>
      <c r="BH35" s="9">
        <f>'Ипотека в абс.вел.'!BU37*100/'Ипотека в абс.вел.'!BI37-100</f>
        <v>22.733196797616827</v>
      </c>
      <c r="BI35" s="9">
        <f>'Ипотека в абс.вел.'!BV37*100/'Ипотека в абс.вел.'!BJ37-100</f>
        <v>23.527553369138417</v>
      </c>
      <c r="BJ35" s="9">
        <f>'Ипотека в абс.вел.'!BW37*100/'Ипотека в абс.вел.'!BK37-100</f>
        <v>23.127006778451658</v>
      </c>
      <c r="BK35" s="9">
        <f>'Ипотека в абс.вел.'!BX37*100/'Ипотека в абс.вел.'!BL37-100</f>
        <v>22.922123275711542</v>
      </c>
      <c r="BL35" s="9">
        <f>'Ипотека в абс.вел.'!BY37*100/'Ипотека в абс.вел.'!BM37-100</f>
        <v>22.434154630416316</v>
      </c>
      <c r="BM35" s="9">
        <f>'Ипотека в абс.вел.'!BZ37*100/'Ипотека в абс.вел.'!BN37-100</f>
        <v>26.405067596292838</v>
      </c>
      <c r="BN35" s="9">
        <f>'Ипотека в абс.вел.'!CA37*100/'Ипотека в абс.вел.'!BO37-100</f>
        <v>29.945839907885187</v>
      </c>
      <c r="BO35" s="9">
        <f>'Ипотека в абс.вел.'!CB37*100/'Ипотека в абс.вел.'!BP37-100</f>
        <v>34.529071744304645</v>
      </c>
      <c r="BP35" s="9">
        <f>'Ипотека в абс.вел.'!CC37*100/'Ипотека в абс.вел.'!BQ37-100</f>
        <v>35.754283326368579</v>
      </c>
      <c r="BQ35" s="9">
        <f>'Ипотека в абс.вел.'!CD37*100/'Ипотека в абс.вел.'!BR37-100</f>
        <v>42.643949757492862</v>
      </c>
      <c r="BR35" s="9">
        <f>'Ипотека в абс.вел.'!CE37*100/'Ипотека в абс.вел.'!BS37-100</f>
        <v>46.723578213298055</v>
      </c>
      <c r="BS35" s="9">
        <f>'Ипотека в абс.вел.'!CF37*100/'Ипотека в абс.вел.'!BT37-100</f>
        <v>49.847608627696161</v>
      </c>
      <c r="BT35" s="9">
        <f>'Ипотека в абс.вел.'!CG37*100/'Ипотека в абс.вел.'!BU37-100</f>
        <v>51.425970873786412</v>
      </c>
      <c r="BU35" s="9">
        <f>'Ипотека в абс.вел.'!CH37*100/'Ипотека в абс.вел.'!BV37-100</f>
        <v>50.617464377055171</v>
      </c>
      <c r="BV35" s="9">
        <f>'Ипотека в абс.вел.'!CI37*100/'Ипотека в абс.вел.'!BW37-100</f>
        <v>51.206084751901471</v>
      </c>
      <c r="BW35" s="9">
        <f>'Ипотека в абс.вел.'!CJ37*100/'Ипотека в абс.вел.'!BX37-100</f>
        <v>49.781597357860733</v>
      </c>
      <c r="BX35" s="9">
        <f>'Ипотека в абс.вел.'!CK37*100/'Ипотека в абс.вел.'!BY37-100</f>
        <v>49.415356857846717</v>
      </c>
      <c r="BY35" s="9">
        <f>'Ипотека в абс.вел.'!CL37*100/'Ипотека в абс.вел.'!BZ37-100</f>
        <v>47.048733730198762</v>
      </c>
      <c r="BZ35" s="9">
        <f>'Ипотека в абс.вел.'!CM37*100/'Ипотека в абс.вел.'!CA37-100</f>
        <v>45.85015260411538</v>
      </c>
      <c r="CA35" s="9">
        <f>'Ипотека в абс.вел.'!CN37*100/'Ипотека в абс.вел.'!CB37-100</f>
        <v>46.79009225325413</v>
      </c>
      <c r="CB35" s="9">
        <f>'Ипотека в абс.вел.'!CO37*100/'Ипотека в абс.вел.'!CC37-100</f>
        <v>43.181678261404926</v>
      </c>
      <c r="CC35" s="9">
        <f>'Ипотека в абс.вел.'!CP37*100/'Ипотека в абс.вел.'!CD37-100</f>
        <v>37.88142981691368</v>
      </c>
      <c r="CD35" s="9">
        <f>'Ипотека в абс.вел.'!CQ37*100/'Ипотека в абс.вел.'!CE37-100</f>
        <v>30.112813788958988</v>
      </c>
      <c r="CE35" s="9">
        <f>'Ипотека в абс.вел.'!CR37*100/'Ипотека в абс.вел.'!CF37-100</f>
        <v>23.570366893530476</v>
      </c>
      <c r="CF35" s="9">
        <f>'Ипотека в абс.вел.'!CS37*100/'Ипотека в абс.вел.'!CG37-100</f>
        <v>16.336906431576836</v>
      </c>
      <c r="CG35" s="9">
        <f>'Ипотека в абс.вел.'!CT37*100/'Ипотека в абс.вел.'!CH37-100</f>
        <v>13.577042499514846</v>
      </c>
      <c r="CH35" s="9">
        <f>'Ипотека в абс.вел.'!CU37*100/'Ипотека в абс.вел.'!CI37-100</f>
        <v>12.594615310913099</v>
      </c>
      <c r="CI35" s="9">
        <f>'Ипотека в абс.вел.'!CV37*100/'Ипотека в абс.вел.'!CJ37-100</f>
        <v>11.944898878535696</v>
      </c>
      <c r="CJ35" s="9">
        <f>'Ипотека в абс.вел.'!CW37*100/'Ипотека в абс.вел.'!CK37-100</f>
        <v>11.243991361493627</v>
      </c>
      <c r="CK35" s="9">
        <f>'Ипотека в абс.вел.'!CX37*100/'Ипотека в абс.вел.'!CL37-100</f>
        <v>10.61021911166003</v>
      </c>
      <c r="CL35" s="9">
        <f>'Ипотека в абс.вел.'!CY37*100/'Ипотека в абс.вел.'!CM37-100</f>
        <v>10.289815939876689</v>
      </c>
      <c r="CM35" s="9">
        <f>'Ипотека в абс.вел.'!CZ37*100/'Ипотека в абс.вел.'!CN37-100</f>
        <v>7.0121819981920765</v>
      </c>
      <c r="CN35" s="9">
        <f>'Ипотека в абс.вел.'!DA37*100/'Ипотека в абс.вел.'!CO37-100</f>
        <v>9.0832867523756278</v>
      </c>
      <c r="CO35" s="9">
        <f>'Ипотека в абс.вел.'!DB37*100/'Ипотека в абс.вел.'!CP37-100</f>
        <v>9.0968489830329844</v>
      </c>
      <c r="CP35" s="9">
        <f>'Ипотека в абс.вел.'!DC37*100/'Ипотека в абс.вел.'!CQ37-100</f>
        <v>10.868515524951192</v>
      </c>
      <c r="CQ35" s="9">
        <f>'Ипотека в абс.вел.'!DD37*100/'Ипотека в абс.вел.'!CR37-100</f>
        <v>14.303199122140626</v>
      </c>
      <c r="CR35" s="9">
        <f>'Ипотека в абс.вел.'!DE37*100/'Ипотека в абс.вел.'!CS37-100</f>
        <v>19.261156918042673</v>
      </c>
      <c r="CS35" s="9">
        <f>'Ипотека в абс.вел.'!DF37*100/'Ипотека в абс.вел.'!CT37-100</f>
        <v>23.145597061147782</v>
      </c>
    </row>
    <row r="36" spans="1:97" x14ac:dyDescent="0.25">
      <c r="A36" s="8" t="s">
        <v>34</v>
      </c>
      <c r="B36" s="9">
        <f>'Ипотека в абс.вел.'!O38*100/'Ипотека в абс.вел.'!C38-100</f>
        <v>154.2000054121184</v>
      </c>
      <c r="C36" s="9">
        <f>'Ипотека в абс.вел.'!P38*100/'Ипотека в абс.вел.'!D38-100</f>
        <v>160.551963928509</v>
      </c>
      <c r="D36" s="9">
        <f>'Ипотека в абс.вел.'!Q38*100/'Ипотека в абс.вел.'!E38-100</f>
        <v>162.10977316310488</v>
      </c>
      <c r="E36" s="9">
        <f>'Ипотека в абс.вел.'!R38*100/'Ипотека в абс.вел.'!F38-100</f>
        <v>158.93259790302568</v>
      </c>
      <c r="F36" s="9">
        <f>'Ипотека в абс.вел.'!S38*100/'Ипотека в абс.вел.'!G38-100</f>
        <v>158.93696949997474</v>
      </c>
      <c r="G36" s="9">
        <f>'Ипотека в абс.вел.'!T38*100/'Ипотека в абс.вел.'!H38-100</f>
        <v>158.76529313927028</v>
      </c>
      <c r="H36" s="9">
        <f>'Ипотека в абс.вел.'!U38*100/'Ипотека в абс.вел.'!I38-100</f>
        <v>154.40160220288584</v>
      </c>
      <c r="I36" s="9">
        <f>'Ипотека в абс.вел.'!V38*100/'Ипотека в абс.вел.'!J38-100</f>
        <v>151.97719896621092</v>
      </c>
      <c r="J36" s="9">
        <f>'Ипотека в абс.вел.'!W38*100/'Ипотека в абс.вел.'!K38-100</f>
        <v>146.36433209877995</v>
      </c>
      <c r="K36" s="9">
        <f>'Ипотека в абс.вел.'!X38*100/'Ипотека в абс.вел.'!L38-100</f>
        <v>132.33127222766532</v>
      </c>
      <c r="L36" s="9">
        <f>'Ипотека в абс.вел.'!Y38*100/'Ипотека в абс.вел.'!M38-100</f>
        <v>131.44620570093528</v>
      </c>
      <c r="M36" s="9">
        <f>'Ипотека в абс.вел.'!Z38*100/'Ипотека в абс.вел.'!N38-100</f>
        <v>126.58852304518143</v>
      </c>
      <c r="N36" s="9">
        <f>'Ипотека в абс.вел.'!AA38*100/'Ипотека в абс.вел.'!O38-100</f>
        <v>100.69965153321985</v>
      </c>
      <c r="O36" s="9">
        <f>'Ипотека в абс.вел.'!AB38*100/'Ипотека в абс.вел.'!P38-100</f>
        <v>90.405749051663292</v>
      </c>
      <c r="P36" s="9">
        <f>'Ипотека в абс.вел.'!AC38*100/'Ипотека в абс.вел.'!Q38-100</f>
        <v>84.572969033510702</v>
      </c>
      <c r="Q36" s="9">
        <f>'Ипотека в абс.вел.'!AD38*100/'Ипотека в абс.вел.'!R38-100</f>
        <v>81.187823435505436</v>
      </c>
      <c r="R36" s="9">
        <f>'Ипотека в абс.вел.'!AE38*100/'Ипотека в абс.вел.'!S38-100</f>
        <v>76.39646794095799</v>
      </c>
      <c r="S36" s="9">
        <f>'Ипотека в абс.вел.'!AF38*100/'Ипотека в абс.вел.'!T38-100</f>
        <v>71.367350386854326</v>
      </c>
      <c r="T36" s="9">
        <f>'Ипотека в абс.вел.'!AG38*100/'Ипотека в абс.вел.'!U38-100</f>
        <v>63.59587359690056</v>
      </c>
      <c r="U36" s="9">
        <f>'Ипотека в абс.вел.'!AH38*100/'Ипотека в абс.вел.'!V38-100</f>
        <v>57.111120256112287</v>
      </c>
      <c r="V36" s="9">
        <f>'Ипотека в абс.вел.'!AI38*100/'Ипотека в абс.вел.'!W38-100</f>
        <v>52.692099864789867</v>
      </c>
      <c r="W36" s="9">
        <f>'Ипотека в абс.вел.'!AJ38*100/'Ипотека в абс.вел.'!X38-100</f>
        <v>50.739964497321949</v>
      </c>
      <c r="X36" s="9">
        <f>'Ипотека в абс.вел.'!AK38*100/'Ипотека в абс.вел.'!Y38-100</f>
        <v>54.424094974777745</v>
      </c>
      <c r="Y36" s="9">
        <f>'Ипотека в абс.вел.'!AL38*100/'Ипотека в абс.вел.'!Z38-100</f>
        <v>54.491305660524489</v>
      </c>
      <c r="Z36" s="9">
        <f>'Ипотека в абс.вел.'!AM38*100/'Ипотека в абс.вел.'!AA38-100</f>
        <v>64.676673061731179</v>
      </c>
      <c r="AA36" s="9">
        <f>'Ипотека в абс.вел.'!AN38*100/'Ипотека в абс.вел.'!AB38-100</f>
        <v>64.07411397177637</v>
      </c>
      <c r="AB36" s="9">
        <f>'Ипотека в абс.вел.'!AO38*100/'Ипотека в абс.вел.'!AC38-100</f>
        <v>61.299867360473428</v>
      </c>
      <c r="AC36" s="9">
        <f>'Ипотека в абс.вел.'!AP38*100/'Ипотека в абс.вел.'!AD38-100</f>
        <v>56.018563279512705</v>
      </c>
      <c r="AD36" s="9">
        <f>'Ипотека в абс.вел.'!AQ38*100/'Ипотека в абс.вел.'!AE38-100</f>
        <v>52.945001858045345</v>
      </c>
      <c r="AE36" s="9">
        <f>'Ипотека в абс.вел.'!AR38*100/'Ипотека в абс.вел.'!AF38-100</f>
        <v>53.332153287901576</v>
      </c>
      <c r="AF36" s="9">
        <f>'Ипотека в абс.вел.'!AS38*100/'Ипотека в абс.вел.'!AG38-100</f>
        <v>56.660073953048425</v>
      </c>
      <c r="AG36" s="9">
        <f>'Ипотека в абс.вел.'!AT38*100/'Ипотека в абс.вел.'!AH38-100</f>
        <v>60.78496590720107</v>
      </c>
      <c r="AH36" s="9">
        <f>'Ипотека в абс.вел.'!AU38*100/'Ипотека в абс.вел.'!AI38-100</f>
        <v>64.451561248999212</v>
      </c>
      <c r="AI36" s="9">
        <f>'Ипотека в абс.вел.'!AV38*100/'Ипотека в абс.вел.'!AJ38-100</f>
        <v>68.401171754548244</v>
      </c>
      <c r="AJ36" s="9">
        <f>'Ипотека в абс.вел.'!AW38*100/'Ипотека в абс.вел.'!AK38-100</f>
        <v>69.621455714703302</v>
      </c>
      <c r="AK36" s="9">
        <f>'Ипотека в абс.вел.'!AX38*100/'Ипотека в абс.вел.'!AL38-100</f>
        <v>70.276112118254076</v>
      </c>
      <c r="AL36" s="9">
        <f>'Ипотека в абс.вел.'!AY38*100/'Ипотека в абс.вел.'!AM38-100</f>
        <v>71.532346491228083</v>
      </c>
      <c r="AM36" s="9">
        <f>'Ипотека в абс.вел.'!AZ38*100/'Ипотека в абс.вел.'!AN38-100</f>
        <v>70.599435362090475</v>
      </c>
      <c r="AN36" s="9">
        <f>'Ипотека в абс.вел.'!BA38*100/'Ипотека в абс.вел.'!AO38-100</f>
        <v>70.592700360554119</v>
      </c>
      <c r="AO36" s="9">
        <f>'Ипотека в абс.вел.'!BB38*100/'Ипотека в абс.вел.'!AP38-100</f>
        <v>75.342380863853265</v>
      </c>
      <c r="AP36" s="9">
        <f>'Ипотека в абс.вел.'!BC38*100/'Ипотека в абс.вел.'!AQ38-100</f>
        <v>78.448642410253285</v>
      </c>
      <c r="AQ36" s="9">
        <f>'Ипотека в абс.вел.'!BD38*100/'Ипотека в абс.вел.'!AR38-100</f>
        <v>77.858585858585855</v>
      </c>
      <c r="AR36" s="9">
        <f>'Ипотека в абс.вел.'!BE38*100/'Ипотека в абс.вел.'!AS38-100</f>
        <v>77.116039082226365</v>
      </c>
      <c r="AS36" s="9">
        <f>'Ипотека в абс.вел.'!BF38*100/'Ипотека в абс.вел.'!AT38-100</f>
        <v>72.052130740587501</v>
      </c>
      <c r="AT36" s="9">
        <f>'Ипотека в абс.вел.'!BG38*100/'Ипотека в абс.вел.'!AU38-100</f>
        <v>67.263875365141189</v>
      </c>
      <c r="AU36" s="9">
        <f>'Ипотека в абс.вел.'!BH38*100/'Ипотека в абс.вел.'!AV38-100</f>
        <v>63.163195239185171</v>
      </c>
      <c r="AV36" s="9">
        <f>'Ипотека в абс.вел.'!BI38*100/'Ипотека в абс.вел.'!AW38-100</f>
        <v>58.411959846624455</v>
      </c>
      <c r="AW36" s="9">
        <f>'Ипотека в абс.вел.'!BJ38*100/'Ипотека в абс.вел.'!AX38-100</f>
        <v>58.838704393759457</v>
      </c>
      <c r="AX36" s="9">
        <f>'Ипотека в абс.вел.'!BK38*100/'Ипотека в абс.вел.'!AY38-100</f>
        <v>57.654814222932487</v>
      </c>
      <c r="AY36" s="9">
        <f>'Ипотека в абс.вел.'!BL38*100/'Ипотека в абс.вел.'!AZ38-100</f>
        <v>56.053725369458135</v>
      </c>
      <c r="AZ36" s="9">
        <f>'Ипотека в абс.вел.'!BM38*100/'Ипотека в абс.вел.'!BA38-100</f>
        <v>52.960806852311919</v>
      </c>
      <c r="BA36" s="9">
        <f>'Ипотека в абс.вел.'!BN38*100/'Ипотека в абс.вел.'!BB38-100</f>
        <v>46.460505389644823</v>
      </c>
      <c r="BB36" s="9">
        <f>'Ипотека в абс.вел.'!BO38*100/'Ипотека в абс.вел.'!BC38-100</f>
        <v>40.966029001293492</v>
      </c>
      <c r="BC36" s="9">
        <f>'Ипотека в абс.вел.'!BP38*100/'Ипотека в абс.вел.'!BD38-100</f>
        <v>35.208022327513476</v>
      </c>
      <c r="BD36" s="9">
        <f>'Ипотека в абс.вел.'!BQ38*100/'Ипотека в абс.вел.'!BE38-100</f>
        <v>30.743484054916792</v>
      </c>
      <c r="BE36" s="9">
        <f>'Ипотека в абс.вел.'!BR38*100/'Ипотека в абс.вел.'!BF38-100</f>
        <v>28.907659011662872</v>
      </c>
      <c r="BF36" s="9">
        <f>'Ипотека в абс.вел.'!BS38*100/'Ипотека в абс.вел.'!BG38-100</f>
        <v>28.70241005937828</v>
      </c>
      <c r="BG36" s="9">
        <f>'Ипотека в абс.вел.'!BT38*100/'Ипотека в абс.вел.'!BH38-100</f>
        <v>26.675644586594842</v>
      </c>
      <c r="BH36" s="9">
        <f>'Ипотека в абс.вел.'!BU38*100/'Ипотека в абс.вел.'!BI38-100</f>
        <v>25.132584514128752</v>
      </c>
      <c r="BI36" s="9">
        <f>'Ипотека в абс.вел.'!BV38*100/'Ипотека в абс.вел.'!BJ38-100</f>
        <v>22.492910543954622</v>
      </c>
      <c r="BJ36" s="9">
        <f>'Ипотека в абс.вел.'!BW38*100/'Ипотека в абс.вел.'!BK38-100</f>
        <v>21.177871822812392</v>
      </c>
      <c r="BK36" s="9">
        <f>'Ипотека в абс.вел.'!BX38*100/'Ипотека в абс.вел.'!BL38-100</f>
        <v>19.817997977755311</v>
      </c>
      <c r="BL36" s="9">
        <f>'Ипотека в абс.вел.'!BY38*100/'Ипотека в абс.вел.'!BM38-100</f>
        <v>20.088722971007471</v>
      </c>
      <c r="BM36" s="9">
        <f>'Ипотека в абс.вел.'!BZ38*100/'Ипотека в абс.вел.'!BN38-100</f>
        <v>24.779807437079228</v>
      </c>
      <c r="BN36" s="9">
        <f>'Ипотека в абс.вел.'!CA38*100/'Ипотека в абс.вел.'!BO38-100</f>
        <v>29.35310168304639</v>
      </c>
      <c r="BO36" s="9">
        <f>'Ипотека в абс.вел.'!CB38*100/'Ипотека в абс.вел.'!BP38-100</f>
        <v>32.479658209922462</v>
      </c>
      <c r="BP36" s="9">
        <f>'Ипотека в абс.вел.'!CC38*100/'Ипотека в абс.вел.'!BQ38-100</f>
        <v>34.178775452153502</v>
      </c>
      <c r="BQ36" s="9">
        <f>'Ипотека в абс.вел.'!CD38*100/'Ипотека в абс.вел.'!BR38-100</f>
        <v>37.134196105864532</v>
      </c>
      <c r="BR36" s="9">
        <f>'Ипотека в абс.вел.'!CE38*100/'Ипотека в абс.вел.'!BS38-100</f>
        <v>39.783341248840941</v>
      </c>
      <c r="BS36" s="9">
        <f>'Ипотека в абс.вел.'!CF38*100/'Ипотека в абс.вел.'!BT38-100</f>
        <v>42.592633607229089</v>
      </c>
      <c r="BT36" s="9">
        <f>'Ипотека в абс.вел.'!CG38*100/'Ипотека в абс.вел.'!BU38-100</f>
        <v>45.598782873288428</v>
      </c>
      <c r="BU36" s="9">
        <f>'Ипотека в абс.вел.'!CH38*100/'Ипотека в абс.вел.'!BV38-100</f>
        <v>46.351678417341901</v>
      </c>
      <c r="BV36" s="9">
        <f>'Ипотека в абс.вел.'!CI38*100/'Ипотека в абс.вел.'!BW38-100</f>
        <v>49.182316282571406</v>
      </c>
      <c r="BW36" s="9">
        <f>'Ипотека в абс.вел.'!CJ38*100/'Ипотека в абс.вел.'!BX38-100</f>
        <v>48.899866213852022</v>
      </c>
      <c r="BX36" s="9">
        <f>'Ипотека в абс.вел.'!CK38*100/'Ипотека в абс.вел.'!BY38-100</f>
        <v>48.594037021336732</v>
      </c>
      <c r="BY36" s="9">
        <f>'Ипотека в абс.вел.'!CL38*100/'Ипотека в абс.вел.'!BZ38-100</f>
        <v>45.55598530264939</v>
      </c>
      <c r="BZ36" s="9">
        <f>'Ипотека в абс.вел.'!CM38*100/'Ипотека в абс.вел.'!CA38-100</f>
        <v>43.648378726502273</v>
      </c>
      <c r="CA36" s="9">
        <f>'Ипотека в абс.вел.'!CN38*100/'Ипотека в абс.вел.'!CB38-100</f>
        <v>45.91901440347857</v>
      </c>
      <c r="CB36" s="9">
        <f>'Ипотека в абс.вел.'!CO38*100/'Ипотека в абс.вел.'!CC38-100</f>
        <v>42.491961982828684</v>
      </c>
      <c r="CC36" s="9">
        <f>'Ипотека в абс.вел.'!CP38*100/'Ипотека в абс.вел.'!CD38-100</f>
        <v>38.104063934704982</v>
      </c>
      <c r="CD36" s="9">
        <f>'Ипотека в абс.вел.'!CQ38*100/'Ипотека в абс.вел.'!CE38-100</f>
        <v>31.206316334455096</v>
      </c>
      <c r="CE36" s="9">
        <f>'Ипотека в абс.вел.'!CR38*100/'Ипотека в абс.вел.'!CF38-100</f>
        <v>24.845453698238643</v>
      </c>
      <c r="CF36" s="9">
        <f>'Ипотека в абс.вел.'!CS38*100/'Ипотека в абс.вел.'!CG38-100</f>
        <v>30.167189132706369</v>
      </c>
      <c r="CG36" s="9">
        <f>'Ипотека в абс.вел.'!CT38*100/'Ипотека в абс.вел.'!CH38-100</f>
        <v>27.945469448798519</v>
      </c>
      <c r="CH36" s="9">
        <f>'Ипотека в абс.вел.'!CU38*100/'Ипотека в абс.вел.'!CI38-100</f>
        <v>38.293428283054851</v>
      </c>
      <c r="CI36" s="9">
        <f>'Ипотека в абс.вел.'!CV38*100/'Ипотека в абс.вел.'!CJ38-100</f>
        <v>37.90553336190095</v>
      </c>
      <c r="CJ36" s="9">
        <f>'Ипотека в абс.вел.'!CW38*100/'Ипотека в абс.вел.'!CK38-100</f>
        <v>36.931478563277722</v>
      </c>
      <c r="CK36" s="9">
        <f>'Ипотека в абс.вел.'!CX38*100/'Ипотека в абс.вел.'!CL38-100</f>
        <v>34.560962971820317</v>
      </c>
      <c r="CL36" s="9">
        <f>'Ипотека в абс.вел.'!CY38*100/'Ипотека в абс.вел.'!CM38-100</f>
        <v>32.752011019999742</v>
      </c>
      <c r="CM36" s="9">
        <f>'Ипотека в абс.вел.'!CZ38*100/'Ипотека в абс.вел.'!CN38-100</f>
        <v>27.801092624782711</v>
      </c>
      <c r="CN36" s="9">
        <f>'Ипотека в абс.вел.'!DA38*100/'Ипотека в абс.вел.'!CO38-100</f>
        <v>28.734549151365627</v>
      </c>
      <c r="CO36" s="9">
        <f>'Ипотека в абс.вел.'!DB38*100/'Ипотека в абс.вел.'!CP38-100</f>
        <v>29.803371132370501</v>
      </c>
      <c r="CP36" s="9">
        <f>'Ипотека в абс.вел.'!DC38*100/'Ипотека в абс.вел.'!CQ38-100</f>
        <v>31.726595639735621</v>
      </c>
      <c r="CQ36" s="9">
        <f>'Ипотека в абс.вел.'!DD38*100/'Ипотека в абс.вел.'!CR38-100</f>
        <v>35.534599019632225</v>
      </c>
      <c r="CR36" s="9">
        <f>'Ипотека в абс.вел.'!DE38*100/'Ипотека в абс.вел.'!CS38-100</f>
        <v>27.713620569043229</v>
      </c>
      <c r="CS36" s="9">
        <f>'Ипотека в абс.вел.'!DF38*100/'Ипотека в абс.вел.'!CT38-100</f>
        <v>30.325270871734915</v>
      </c>
    </row>
    <row r="37" spans="1:97" x14ac:dyDescent="0.25">
      <c r="A37" s="8" t="s">
        <v>35</v>
      </c>
      <c r="B37" s="9">
        <f>'Ипотека в абс.вел.'!O39*100/'Ипотека в абс.вел.'!C39-100</f>
        <v>25.454574129950728</v>
      </c>
      <c r="C37" s="9">
        <f>'Ипотека в абс.вел.'!P39*100/'Ипотека в абс.вел.'!D39-100</f>
        <v>26.602701492139374</v>
      </c>
      <c r="D37" s="9">
        <f>'Ипотека в абс.вел.'!Q39*100/'Ипотека в абс.вел.'!E39-100</f>
        <v>27.731111103621814</v>
      </c>
      <c r="E37" s="9">
        <f>'Ипотека в абс.вел.'!R39*100/'Ипотека в абс.вел.'!F39-100</f>
        <v>28.905262309328236</v>
      </c>
      <c r="F37" s="9">
        <f>'Ипотека в абс.вел.'!S39*100/'Ипотека в абс.вел.'!G39-100</f>
        <v>29.524758876357623</v>
      </c>
      <c r="G37" s="9">
        <f>'Ипотека в абс.вел.'!T39*100/'Ипотека в абс.вел.'!H39-100</f>
        <v>29.90358263402652</v>
      </c>
      <c r="H37" s="9">
        <f>'Ипотека в абс.вел.'!U39*100/'Ипотека в абс.вел.'!I39-100</f>
        <v>30.602867737104532</v>
      </c>
      <c r="I37" s="9">
        <f>'Ипотека в абс.вел.'!V39*100/'Ипотека в абс.вел.'!J39-100</f>
        <v>30.556347013824677</v>
      </c>
      <c r="J37" s="9">
        <f>'Ипотека в абс.вел.'!W39*100/'Ипотека в абс.вел.'!K39-100</f>
        <v>30.352693701360153</v>
      </c>
      <c r="K37" s="9">
        <f>'Ипотека в абс.вел.'!X39*100/'Ипотека в абс.вел.'!L39-100</f>
        <v>28.75417777642221</v>
      </c>
      <c r="L37" s="9">
        <f>'Ипотека в абс.вел.'!Y39*100/'Ипотека в абс.вел.'!M39-100</f>
        <v>30.504224341809049</v>
      </c>
      <c r="M37" s="9">
        <f>'Ипотека в абс.вел.'!Z39*100/'Ипотека в абс.вел.'!N39-100</f>
        <v>30.329095144444608</v>
      </c>
      <c r="N37" s="9">
        <f>'Ипотека в абс.вел.'!AA39*100/'Ипотека в абс.вел.'!O39-100</f>
        <v>24.937218293519834</v>
      </c>
      <c r="O37" s="9">
        <f>'Ипотека в абс.вел.'!AB39*100/'Ипотека в абс.вел.'!P39-100</f>
        <v>24.073524107680996</v>
      </c>
      <c r="P37" s="9">
        <f>'Ипотека в абс.вел.'!AC39*100/'Ипотека в абс.вел.'!Q39-100</f>
        <v>23.588862571222833</v>
      </c>
      <c r="Q37" s="9">
        <f>'Ипотека в абс.вел.'!AD39*100/'Ипотека в абс.вел.'!R39-100</f>
        <v>22.584949387021041</v>
      </c>
      <c r="R37" s="9">
        <f>'Ипотека в абс.вел.'!AE39*100/'Ипотека в абс.вел.'!S39-100</f>
        <v>21.694217283921049</v>
      </c>
      <c r="S37" s="9">
        <f>'Ипотека в абс.вел.'!AF39*100/'Ипотека в абс.вел.'!T39-100</f>
        <v>20.433306268064555</v>
      </c>
      <c r="T37" s="9">
        <f>'Ипотека в абс.вел.'!AG39*100/'Ипотека в абс.вел.'!U39-100</f>
        <v>17.680000709624579</v>
      </c>
      <c r="U37" s="9">
        <f>'Ипотека в абс.вел.'!AH39*100/'Ипотека в абс.вел.'!V39-100</f>
        <v>17.434407417611894</v>
      </c>
      <c r="V37" s="9">
        <f>'Ипотека в абс.вел.'!AI39*100/'Ипотека в абс.вел.'!W39-100</f>
        <v>16.556173053539482</v>
      </c>
      <c r="W37" s="9">
        <f>'Ипотека в абс.вел.'!AJ39*100/'Ипотека в абс.вел.'!X39-100</f>
        <v>15.980092660538318</v>
      </c>
      <c r="X37" s="9">
        <f>'Ипотека в абс.вел.'!AK39*100/'Ипотека в абс.вел.'!Y39-100</f>
        <v>15.906281356668899</v>
      </c>
      <c r="Y37" s="9">
        <f>'Ипотека в абс.вел.'!AL39*100/'Ипотека в абс.вел.'!Z39-100</f>
        <v>16.549849852521234</v>
      </c>
      <c r="Z37" s="9">
        <f>'Ипотека в абс.вел.'!AM39*100/'Ипотека в абс.вел.'!AA39-100</f>
        <v>19.436406753111129</v>
      </c>
      <c r="AA37" s="9">
        <f>'Ипотека в абс.вел.'!AN39*100/'Ипотека в абс.вел.'!AB39-100</f>
        <v>19.426841854769279</v>
      </c>
      <c r="AB37" s="9">
        <f>'Ипотека в абс.вел.'!AO39*100/'Ипотека в абс.вел.'!AC39-100</f>
        <v>19.392868598591804</v>
      </c>
      <c r="AC37" s="9">
        <f>'Ипотека в абс.вел.'!AP39*100/'Ипотека в абс.вел.'!AD39-100</f>
        <v>18.386666252832185</v>
      </c>
      <c r="AD37" s="9">
        <f>'Ипотека в абс.вел.'!AQ39*100/'Ипотека в абс.вел.'!AE39-100</f>
        <v>18.739726586827572</v>
      </c>
      <c r="AE37" s="9">
        <f>'Ипотека в абс.вел.'!AR39*100/'Ипотека в абс.вел.'!AF39-100</f>
        <v>19.442862972908969</v>
      </c>
      <c r="AF37" s="9">
        <f>'Ипотека в абс.вел.'!AS39*100/'Ипотека в абс.вел.'!AG39-100</f>
        <v>21.836573685559372</v>
      </c>
      <c r="AG37" s="9">
        <f>'Ипотека в абс.вел.'!AT39*100/'Ипотека в абс.вел.'!AH39-100</f>
        <v>22.47805283138247</v>
      </c>
      <c r="AH37" s="9">
        <f>'Ипотека в абс.вел.'!AU39*100/'Ипотека в абс.вел.'!AI39-100</f>
        <v>24.280946852487844</v>
      </c>
      <c r="AI37" s="9">
        <f>'Ипотека в абс.вел.'!AV39*100/'Ипотека в абс.вел.'!AJ39-100</f>
        <v>27.046568980242014</v>
      </c>
      <c r="AJ37" s="9">
        <f>'Ипотека в абс.вел.'!AW39*100/'Ипотека в абс.вел.'!AK39-100</f>
        <v>26.007386168999673</v>
      </c>
      <c r="AK37" s="9">
        <f>'Ипотека в абс.вел.'!AX39*100/'Ипотека в абс.вел.'!AL39-100</f>
        <v>25.851697889853952</v>
      </c>
      <c r="AL37" s="9">
        <f>'Ипотека в абс.вел.'!AY39*100/'Ипотека в абс.вел.'!AM39-100</f>
        <v>26.659107158307947</v>
      </c>
      <c r="AM37" s="9">
        <f>'Ипотека в абс.вел.'!AZ39*100/'Ипотека в абс.вел.'!AN39-100</f>
        <v>27.34689491194527</v>
      </c>
      <c r="AN37" s="9">
        <f>'Ипотека в абс.вел.'!BA39*100/'Ипотека в абс.вел.'!AO39-100</f>
        <v>28.912192307522901</v>
      </c>
      <c r="AO37" s="9">
        <f>'Ипотека в абс.вел.'!BB39*100/'Ипотека в абс.вел.'!AP39-100</f>
        <v>32.16841884487323</v>
      </c>
      <c r="AP37" s="9">
        <f>'Ипотека в абс.вел.'!BC39*100/'Ипотека в абс.вел.'!AQ39-100</f>
        <v>33.572509501126376</v>
      </c>
      <c r="AQ37" s="9">
        <f>'Ипотека в абс.вел.'!BD39*100/'Ипотека в абс.вел.'!AR39-100</f>
        <v>35.271165778739515</v>
      </c>
      <c r="AR37" s="9">
        <f>'Ипотека в абс.вел.'!BE39*100/'Ипотека в абс.вел.'!AS39-100</f>
        <v>35.775150955224859</v>
      </c>
      <c r="AS37" s="9">
        <f>'Ипотека в абс.вел.'!BF39*100/'Ипотека в абс.вел.'!AT39-100</f>
        <v>35.934586605751917</v>
      </c>
      <c r="AT37" s="9">
        <f>'Ипотека в абс.вел.'!BG39*100/'Ипотека в абс.вел.'!AU39-100</f>
        <v>34.727531405611188</v>
      </c>
      <c r="AU37" s="9">
        <f>'Ипотека в абс.вел.'!BH39*100/'Ипотека в абс.вел.'!AV39-100</f>
        <v>33.277314732640207</v>
      </c>
      <c r="AV37" s="9">
        <f>'Ипотека в абс.вел.'!BI39*100/'Ипотека в абс.вел.'!AW39-100</f>
        <v>32.437817244705286</v>
      </c>
      <c r="AW37" s="9">
        <f>'Ипотека в абс.вел.'!BJ39*100/'Ипотека в абс.вел.'!AX39-100</f>
        <v>33.819315323198083</v>
      </c>
      <c r="AX37" s="9">
        <f>'Ипотека в абс.вел.'!BK39*100/'Ипотека в абс.вел.'!AY39-100</f>
        <v>34.002200394057496</v>
      </c>
      <c r="AY37" s="9">
        <f>'Ипотека в абс.вел.'!BL39*100/'Ипотека в абс.вел.'!AZ39-100</f>
        <v>34.647679324894511</v>
      </c>
      <c r="AZ37" s="9">
        <f>'Ипотека в абс.вел.'!BM39*100/'Ипотека в абс.вел.'!BA39-100</f>
        <v>34.444941731949882</v>
      </c>
      <c r="BA37" s="9">
        <f>'Ипотека в абс.вел.'!BN39*100/'Ипотека в абс.вел.'!BB39-100</f>
        <v>30.83959825177368</v>
      </c>
      <c r="BB37" s="9">
        <f>'Ипотека в абс.вел.'!BO39*100/'Ипотека в абс.вел.'!BC39-100</f>
        <v>27.871385120455756</v>
      </c>
      <c r="BC37" s="9">
        <f>'Ипотека в абс.вел.'!BP39*100/'Ипотека в абс.вел.'!BD39-100</f>
        <v>25.709260772219551</v>
      </c>
      <c r="BD37" s="9">
        <f>'Ипотека в абс.вел.'!BQ39*100/'Ипотека в абс.вел.'!BE39-100</f>
        <v>25.391637175534257</v>
      </c>
      <c r="BE37" s="9">
        <f>'Ипотека в абс.вел.'!BR39*100/'Ипотека в абс.вел.'!BF39-100</f>
        <v>25.17665431570947</v>
      </c>
      <c r="BF37" s="9">
        <f>'Ипотека в абс.вел.'!BS39*100/'Ипотека в абс.вел.'!BG39-100</f>
        <v>26.634560988700159</v>
      </c>
      <c r="BG37" s="9">
        <f>'Ипотека в абс.вел.'!BT39*100/'Ипотека в абс.вел.'!BH39-100</f>
        <v>27.581897883023672</v>
      </c>
      <c r="BH37" s="9">
        <f>'Ипотека в абс.вел.'!BU39*100/'Ипотека в абс.вел.'!BI39-100</f>
        <v>30.636117719176895</v>
      </c>
      <c r="BI37" s="9">
        <f>'Ипотека в абс.вел.'!BV39*100/'Ипотека в абс.вел.'!BJ39-100</f>
        <v>33.724557488972977</v>
      </c>
      <c r="BJ37" s="9">
        <f>'Ипотека в абс.вел.'!BW39*100/'Ипотека в абс.вел.'!BK39-100</f>
        <v>34.373214060525413</v>
      </c>
      <c r="BK37" s="9">
        <f>'Ипотека в абс.вел.'!BX39*100/'Ипотека в абс.вел.'!BL39-100</f>
        <v>34.471115428607249</v>
      </c>
      <c r="BL37" s="9">
        <f>'Ипотека в абс.вел.'!BY39*100/'Ипотека в абс.вел.'!BM39-100</f>
        <v>35.7205115890211</v>
      </c>
      <c r="BM37" s="9">
        <f>'Ипотека в абс.вел.'!BZ39*100/'Ипотека в абс.вел.'!BN39-100</f>
        <v>38.672835372863915</v>
      </c>
      <c r="BN37" s="9">
        <f>'Ипотека в абс.вел.'!CA39*100/'Ипотека в абс.вел.'!BO39-100</f>
        <v>42.528631478265254</v>
      </c>
      <c r="BO37" s="9">
        <f>'Ипотека в абс.вел.'!CB39*100/'Ипотека в абс.вел.'!BP39-100</f>
        <v>44.965420755484558</v>
      </c>
      <c r="BP37" s="9">
        <f>'Ипотека в абс.вел.'!CC39*100/'Ипотека в абс.вел.'!BQ39-100</f>
        <v>44.648156537454298</v>
      </c>
      <c r="BQ37" s="9">
        <f>'Ипотека в абс.вел.'!CD39*100/'Ипотека в абс.вел.'!BR39-100</f>
        <v>47.915752523036417</v>
      </c>
      <c r="BR37" s="9">
        <f>'Ипотека в абс.вел.'!CE39*100/'Ипотека в абс.вел.'!BS39-100</f>
        <v>50.161625464200711</v>
      </c>
      <c r="BS37" s="9">
        <f>'Ипотека в абс.вел.'!CF39*100/'Ипотека в абс.вел.'!BT39-100</f>
        <v>51.837431815355103</v>
      </c>
      <c r="BT37" s="9">
        <f>'Ипотека в абс.вел.'!CG39*100/'Ипотека в абс.вел.'!BU39-100</f>
        <v>51.812835790053725</v>
      </c>
      <c r="BU37" s="9">
        <f>'Ипотека в абс.вел.'!CH39*100/'Ипотека в абс.вел.'!BV39-100</f>
        <v>48.45957949637355</v>
      </c>
      <c r="BV37" s="9">
        <f>'Ипотека в абс.вел.'!CI39*100/'Ипотека в абс.вел.'!BW39-100</f>
        <v>47.189270246579071</v>
      </c>
      <c r="BW37" s="9">
        <f>'Ипотека в абс.вел.'!CJ39*100/'Ипотека в абс.вел.'!BX39-100</f>
        <v>44.271091251230729</v>
      </c>
      <c r="BX37" s="9">
        <f>'Ипотека в абс.вел.'!CK39*100/'Ипотека в абс.вел.'!BY39-100</f>
        <v>41.036836764116629</v>
      </c>
      <c r="BY37" s="9">
        <f>'Ипотека в абс.вел.'!CL39*100/'Ипотека в абс.вел.'!BZ39-100</f>
        <v>39.715167096989319</v>
      </c>
      <c r="BZ37" s="9">
        <f>'Ипотека в абс.вел.'!CM39*100/'Ипотека в абс.вел.'!CA39-100</f>
        <v>37.301236905123517</v>
      </c>
      <c r="CA37" s="9">
        <f>'Ипотека в абс.вел.'!CN39*100/'Ипотека в абс.вел.'!CB39-100</f>
        <v>37.442376993918572</v>
      </c>
      <c r="CB37" s="9">
        <f>'Ипотека в абс.вел.'!CO39*100/'Ипотека в абс.вел.'!CC39-100</f>
        <v>34.668379438034577</v>
      </c>
      <c r="CC37" s="9">
        <f>'Ипотека в абс.вел.'!CP39*100/'Ипотека в абс.вел.'!CD39-100</f>
        <v>29.457936132513396</v>
      </c>
      <c r="CD37" s="9">
        <f>'Ипотека в абс.вел.'!CQ39*100/'Ипотека в абс.вел.'!CE39-100</f>
        <v>23.701217465596685</v>
      </c>
      <c r="CE37" s="9">
        <f>'Ипотека в абс.вел.'!CR39*100/'Ипотека в абс.вел.'!CF39-100</f>
        <v>17.797541121488493</v>
      </c>
      <c r="CF37" s="9">
        <f>'Ипотека в абс.вел.'!CS39*100/'Ипотека в абс.вел.'!CG39-100</f>
        <v>16.175707443505189</v>
      </c>
      <c r="CG37" s="9">
        <f>'Ипотека в абс.вел.'!CT39*100/'Ипотека в абс.вел.'!CH39-100</f>
        <v>13.18075089989145</v>
      </c>
      <c r="CH37" s="9">
        <f>'Ипотека в абс.вел.'!CU39*100/'Ипотека в абс.вел.'!CI39-100</f>
        <v>13.027458715608773</v>
      </c>
      <c r="CI37" s="9">
        <f>'Ипотека в абс.вел.'!CV39*100/'Ипотека в абс.вел.'!CJ39-100</f>
        <v>12.569069511691168</v>
      </c>
      <c r="CJ37" s="9">
        <f>'Ипотека в абс.вел.'!CW39*100/'Ипотека в абс.вел.'!CK39-100</f>
        <v>11.629083262308527</v>
      </c>
      <c r="CK37" s="9">
        <f>'Ипотека в абс.вел.'!CX39*100/'Ипотека в абс.вел.'!CL39-100</f>
        <v>10.363666003716872</v>
      </c>
      <c r="CL37" s="9">
        <f>'Ипотека в абс.вел.'!CY39*100/'Ипотека в абс.вел.'!CM39-100</f>
        <v>9.5152102136285492</v>
      </c>
      <c r="CM37" s="9">
        <f>'Ипотека в абс.вел.'!CZ39*100/'Ипотека в абс.вел.'!CN39-100</f>
        <v>6.8556901256947071</v>
      </c>
      <c r="CN37" s="9">
        <f>'Ипотека в абс.вел.'!DA39*100/'Ипотека в абс.вел.'!CO39-100</f>
        <v>7.2169256369375319</v>
      </c>
      <c r="CO37" s="9">
        <f>'Ипотека в абс.вел.'!DB39*100/'Ипотека в абс.вел.'!CP39-100</f>
        <v>7.9605373167604938</v>
      </c>
      <c r="CP37" s="9">
        <f>'Ипотека в абс.вел.'!DC39*100/'Ипотека в абс.вел.'!CQ39-100</f>
        <v>8.8215270617603068</v>
      </c>
      <c r="CQ37" s="9">
        <f>'Ипотека в абс.вел.'!DD39*100/'Ипотека в абс.вел.'!CR39-100</f>
        <v>11.312936396474925</v>
      </c>
      <c r="CR37" s="9">
        <f>'Ипотека в абс.вел.'!DE39*100/'Ипотека в абс.вел.'!CS39-100</f>
        <v>10.809877332734501</v>
      </c>
      <c r="CS37" s="9">
        <f>'Ипотека в абс.вел.'!DF39*100/'Ипотека в абс.вел.'!CT39-100</f>
        <v>12.500318279423865</v>
      </c>
    </row>
    <row r="38" spans="1:97" x14ac:dyDescent="0.25">
      <c r="A38" s="8" t="s">
        <v>36</v>
      </c>
      <c r="B38" s="9">
        <f>'Ипотека в абс.вел.'!O40*100/'Ипотека в абс.вел.'!C40-100</f>
        <v>17.913330100764696</v>
      </c>
      <c r="C38" s="9">
        <f>'Ипотека в абс.вел.'!P40*100/'Ипотека в абс.вел.'!D40-100</f>
        <v>19.312391979477638</v>
      </c>
      <c r="D38" s="9">
        <f>'Ипотека в абс.вел.'!Q40*100/'Ипотека в абс.вел.'!E40-100</f>
        <v>20.796157008248215</v>
      </c>
      <c r="E38" s="9">
        <f>'Ипотека в абс.вел.'!R40*100/'Ипотека в абс.вел.'!F40-100</f>
        <v>21.463341654948096</v>
      </c>
      <c r="F38" s="9">
        <f>'Ипотека в абс.вел.'!S40*100/'Ипотека в абс.вел.'!G40-100</f>
        <v>22.497433111814431</v>
      </c>
      <c r="G38" s="9">
        <f>'Ипотека в абс.вел.'!T40*100/'Ипотека в абс.вел.'!H40-100</f>
        <v>23.01135056135746</v>
      </c>
      <c r="H38" s="9">
        <f>'Ипотека в абс.вел.'!U40*100/'Ипотека в абс.вел.'!I40-100</f>
        <v>22.875056053824579</v>
      </c>
      <c r="I38" s="9">
        <f>'Ипотека в абс.вел.'!V40*100/'Ипотека в абс.вел.'!J40-100</f>
        <v>23.38847697266398</v>
      </c>
      <c r="J38" s="9">
        <f>'Ипотека в абс.вел.'!W40*100/'Ипотека в абс.вел.'!K40-100</f>
        <v>23.395686595458855</v>
      </c>
      <c r="K38" s="9">
        <f>'Ипотека в абс.вел.'!X40*100/'Ипотека в абс.вел.'!L40-100</f>
        <v>20.075688866702137</v>
      </c>
      <c r="L38" s="9">
        <f>'Ипотека в абс.вел.'!Y40*100/'Ипотека в абс.вел.'!M40-100</f>
        <v>21.567036200558888</v>
      </c>
      <c r="M38" s="9">
        <f>'Ипотека в абс.вел.'!Z40*100/'Ипотека в абс.вел.'!N40-100</f>
        <v>21.680173090056712</v>
      </c>
      <c r="N38" s="9">
        <f>'Ипотека в абс.вел.'!AA40*100/'Ипотека в абс.вел.'!O40-100</f>
        <v>17.678265099005941</v>
      </c>
      <c r="O38" s="9">
        <f>'Ипотека в абс.вел.'!AB40*100/'Ипотека в абс.вел.'!P40-100</f>
        <v>16.574364028340625</v>
      </c>
      <c r="P38" s="9">
        <f>'Ипотека в абс.вел.'!AC40*100/'Ипотека в абс.вел.'!Q40-100</f>
        <v>17.010928629701283</v>
      </c>
      <c r="Q38" s="9">
        <f>'Ипотека в абс.вел.'!AD40*100/'Ипотека в абс.вел.'!R40-100</f>
        <v>16.063119826660625</v>
      </c>
      <c r="R38" s="9">
        <f>'Ипотека в абс.вел.'!AE40*100/'Ипотека в абс.вел.'!S40-100</f>
        <v>14.634574369888412</v>
      </c>
      <c r="S38" s="9">
        <f>'Ипотека в абс.вел.'!AF40*100/'Ипотека в абс.вел.'!T40-100</f>
        <v>14.166795029226563</v>
      </c>
      <c r="T38" s="9">
        <f>'Ипотека в абс.вел.'!AG40*100/'Ипотека в абс.вел.'!U40-100</f>
        <v>13.269019530929057</v>
      </c>
      <c r="U38" s="9">
        <f>'Ипотека в абс.вел.'!AH40*100/'Ипотека в абс.вел.'!V40-100</f>
        <v>12.880451124900176</v>
      </c>
      <c r="V38" s="9">
        <f>'Ипотека в абс.вел.'!AI40*100/'Ипотека в абс.вел.'!W40-100</f>
        <v>12.582635950557446</v>
      </c>
      <c r="W38" s="9">
        <f>'Ипотека в абс.вел.'!AJ40*100/'Ипотека в абс.вел.'!X40-100</f>
        <v>13.944509631837633</v>
      </c>
      <c r="X38" s="9">
        <f>'Ипотека в абс.вел.'!AK40*100/'Ипотека в абс.вел.'!Y40-100</f>
        <v>13.779886051988456</v>
      </c>
      <c r="Y38" s="9">
        <f>'Ипотека в абс.вел.'!AL40*100/'Ипотека в абс.вел.'!Z40-100</f>
        <v>13.711882917205969</v>
      </c>
      <c r="Z38" s="9">
        <f>'Ипотека в абс.вел.'!AM40*100/'Ипотека в абс.вел.'!AA40-100</f>
        <v>15.702207749529478</v>
      </c>
      <c r="AA38" s="9">
        <f>'Ипотека в абс.вел.'!AN40*100/'Ипотека в абс.вел.'!AB40-100</f>
        <v>15.547828136971773</v>
      </c>
      <c r="AB38" s="9">
        <f>'Ипотека в абс.вел.'!AO40*100/'Ипотека в абс.вел.'!AC40-100</f>
        <v>15.09870896775314</v>
      </c>
      <c r="AC38" s="9">
        <f>'Ипотека в абс.вел.'!AP40*100/'Ипотека в абс.вел.'!AD40-100</f>
        <v>14.674037580201656</v>
      </c>
      <c r="AD38" s="9">
        <f>'Ипотека в абс.вел.'!AQ40*100/'Ипотека в абс.вел.'!AE40-100</f>
        <v>14.521902164649731</v>
      </c>
      <c r="AE38" s="9">
        <f>'Ипотека в абс.вел.'!AR40*100/'Ипотека в абс.вел.'!AF40-100</f>
        <v>14.650733236314792</v>
      </c>
      <c r="AF38" s="9">
        <f>'Ипотека в абс.вел.'!AS40*100/'Ипотека в абс.вел.'!AG40-100</f>
        <v>15.069664781349147</v>
      </c>
      <c r="AG38" s="9">
        <f>'Ипотека в абс.вел.'!AT40*100/'Ипотека в абс.вел.'!AH40-100</f>
        <v>15.576970325680435</v>
      </c>
      <c r="AH38" s="9">
        <f>'Ипотека в абс.вел.'!AU40*100/'Ипотека в абс.вел.'!AI40-100</f>
        <v>16.349891429643733</v>
      </c>
      <c r="AI38" s="9">
        <f>'Ипотека в абс.вел.'!AV40*100/'Ипотека в абс.вел.'!AJ40-100</f>
        <v>19.327641408751333</v>
      </c>
      <c r="AJ38" s="9">
        <f>'Ипотека в абс.вел.'!AW40*100/'Ипотека в абс.вел.'!AK40-100</f>
        <v>18.161529170823925</v>
      </c>
      <c r="AK38" s="9">
        <f>'Ипотека в абс.вел.'!AX40*100/'Ипотека в абс.вел.'!AL40-100</f>
        <v>17.25969886231114</v>
      </c>
      <c r="AL38" s="9">
        <f>'Ипотека в абс.вел.'!AY40*100/'Ипотека в абс.вел.'!AM40-100</f>
        <v>17.387487412533247</v>
      </c>
      <c r="AM38" s="9">
        <f>'Ипотека в абс.вел.'!AZ40*100/'Ипотека в абс.вел.'!AN40-100</f>
        <v>17.648559041060949</v>
      </c>
      <c r="AN38" s="9">
        <f>'Ипотека в абс.вел.'!BA40*100/'Ипотека в абс.вел.'!AO40-100</f>
        <v>18.736482068306429</v>
      </c>
      <c r="AO38" s="9">
        <f>'Ипотека в абс.вел.'!BB40*100/'Ипотека в абс.вел.'!AP40-100</f>
        <v>20.794304983139753</v>
      </c>
      <c r="AP38" s="9">
        <f>'Ипотека в абс.вел.'!BC40*100/'Ипотека в абс.вел.'!AQ40-100</f>
        <v>21.957632584213925</v>
      </c>
      <c r="AQ38" s="9">
        <f>'Ипотека в абс.вел.'!BD40*100/'Ипотека в абс.вел.'!AR40-100</f>
        <v>22.933092489076571</v>
      </c>
      <c r="AR38" s="9">
        <f>'Ипотека в абс.вел.'!BE40*100/'Ипотека в абс.вел.'!AS40-100</f>
        <v>23.233509962356436</v>
      </c>
      <c r="AS38" s="9">
        <f>'Ипотека в абс.вел.'!BF40*100/'Ипотека в абс.вел.'!AT40-100</f>
        <v>23.702671422160279</v>
      </c>
      <c r="AT38" s="9">
        <f>'Ипотека в абс.вел.'!BG40*100/'Ипотека в абс.вел.'!AU40-100</f>
        <v>23.367586747154505</v>
      </c>
      <c r="AU38" s="9">
        <f>'Ипотека в абс.вел.'!BH40*100/'Ипотека в абс.вел.'!AV40-100</f>
        <v>20.630981128700469</v>
      </c>
      <c r="AV38" s="9">
        <f>'Ипотека в абс.вел.'!BI40*100/'Ипотека в абс.вел.'!AW40-100</f>
        <v>19.458702753149794</v>
      </c>
      <c r="AW38" s="9">
        <f>'Ипотека в абс.вел.'!BJ40*100/'Ипотека в абс.вел.'!AX40-100</f>
        <v>22.741839237960534</v>
      </c>
      <c r="AX38" s="9">
        <f>'Ипотека в абс.вел.'!BK40*100/'Ипотека в абс.вел.'!AY40-100</f>
        <v>23.581813782636431</v>
      </c>
      <c r="AY38" s="9">
        <f>'Ипотека в абс.вел.'!BL40*100/'Ипотека в абс.вел.'!AZ40-100</f>
        <v>24.450466074138305</v>
      </c>
      <c r="AZ38" s="9">
        <f>'Ипотека в абс.вел.'!BM40*100/'Ипотека в абс.вел.'!BA40-100</f>
        <v>24.826315343556729</v>
      </c>
      <c r="BA38" s="9">
        <f>'Ипотека в абс.вел.'!BN40*100/'Ипотека в абс.вел.'!BB40-100</f>
        <v>21.577750206782468</v>
      </c>
      <c r="BB38" s="9">
        <f>'Ипотека в абс.вел.'!BO40*100/'Ипотека в абс.вел.'!BC40-100</f>
        <v>19.110767603628517</v>
      </c>
      <c r="BC38" s="9">
        <f>'Ипотека в абс.вел.'!BP40*100/'Ипотека в абс.вел.'!BD40-100</f>
        <v>16.675271037687139</v>
      </c>
      <c r="BD38" s="9">
        <f>'Ипотека в абс.вел.'!BQ40*100/'Ипотека в абс.вел.'!BE40-100</f>
        <v>16.296671011926762</v>
      </c>
      <c r="BE38" s="9">
        <f>'Ипотека в абс.вел.'!BR40*100/'Ипотека в абс.вел.'!BF40-100</f>
        <v>15.208508363247532</v>
      </c>
      <c r="BF38" s="9">
        <f>'Ипотека в абс.вел.'!BS40*100/'Ипотека в абс.вел.'!BG40-100</f>
        <v>16.758180188256389</v>
      </c>
      <c r="BG38" s="9">
        <f>'Ипотека в абс.вел.'!BT40*100/'Ипотека в абс.вел.'!BH40-100</f>
        <v>19.067301810902492</v>
      </c>
      <c r="BH38" s="9">
        <f>'Ипотека в абс.вел.'!BU40*100/'Ипотека в абс.вел.'!BI40-100</f>
        <v>21.571800595238102</v>
      </c>
      <c r="BI38" s="9">
        <f>'Ипотека в абс.вел.'!BV40*100/'Ипотека в абс.вел.'!BJ40-100</f>
        <v>20.946396096296169</v>
      </c>
      <c r="BJ38" s="9">
        <f>'Ипотека в абс.вел.'!BW40*100/'Ипотека в абс.вел.'!BK40-100</f>
        <v>20.447102377901189</v>
      </c>
      <c r="BK38" s="9">
        <f>'Ипотека в абс.вел.'!BX40*100/'Ипотека в абс.вел.'!BL40-100</f>
        <v>20.080475186817395</v>
      </c>
      <c r="BL38" s="9">
        <f>'Ипотека в абс.вел.'!BY40*100/'Ипотека в абс.вел.'!BM40-100</f>
        <v>20.467310335465697</v>
      </c>
      <c r="BM38" s="9">
        <f>'Ипотека в абс.вел.'!BZ40*100/'Ипотека в абс.вел.'!BN40-100</f>
        <v>24.602432179607106</v>
      </c>
      <c r="BN38" s="9">
        <f>'Ипотека в абс.вел.'!CA40*100/'Ипотека в абс.вел.'!BO40-100</f>
        <v>28.737064990949762</v>
      </c>
      <c r="BO38" s="9">
        <f>'Ипотека в абс.вел.'!CB40*100/'Ипотека в абс.вел.'!BP40-100</f>
        <v>32.859087814840024</v>
      </c>
      <c r="BP38" s="9">
        <f>'Ипотека в абс.вел.'!CC40*100/'Ипотека в абс.вел.'!BQ40-100</f>
        <v>33.182206012748225</v>
      </c>
      <c r="BQ38" s="9">
        <f>'Ипотека в абс.вел.'!CD40*100/'Ипотека в абс.вел.'!BR40-100</f>
        <v>38.70759235626565</v>
      </c>
      <c r="BR38" s="9">
        <f>'Ипотека в абс.вел.'!CE40*100/'Ипотека в абс.вел.'!BS40-100</f>
        <v>40.77450933346131</v>
      </c>
      <c r="BS38" s="9">
        <f>'Ипотека в абс.вел.'!CF40*100/'Ипотека в абс.вел.'!BT40-100</f>
        <v>42.521560447087381</v>
      </c>
      <c r="BT38" s="9">
        <f>'Ипотека в абс.вел.'!CG40*100/'Ипотека в абс.вел.'!BU40-100</f>
        <v>43.953975855684916</v>
      </c>
      <c r="BU38" s="9">
        <f>'Ипотека в абс.вел.'!CH40*100/'Ипотека в абс.вел.'!BV40-100</f>
        <v>43.913949679916641</v>
      </c>
      <c r="BV38" s="9">
        <f>'Ипотека в абс.вел.'!CI40*100/'Ипотека в абс.вел.'!BW40-100</f>
        <v>44.378768175907311</v>
      </c>
      <c r="BW38" s="9">
        <f>'Ипотека в абс.вел.'!CJ40*100/'Ипотека в абс.вел.'!BX40-100</f>
        <v>42.695504591148449</v>
      </c>
      <c r="BX38" s="9">
        <f>'Ипотека в абс.вел.'!CK40*100/'Ипотека в абс.вел.'!BY40-100</f>
        <v>40.811324741178964</v>
      </c>
      <c r="BY38" s="9">
        <f>'Ипотека в абс.вел.'!CL40*100/'Ипотека в абс.вел.'!BZ40-100</f>
        <v>38.692328692328687</v>
      </c>
      <c r="BZ38" s="9">
        <f>'Ипотека в абс.вел.'!CM40*100/'Ипотека в абс.вел.'!CA40-100</f>
        <v>36.817391996392132</v>
      </c>
      <c r="CA38" s="9">
        <f>'Ипотека в абс.вел.'!CN40*100/'Ипотека в абс.вел.'!CB40-100</f>
        <v>38.444689245273338</v>
      </c>
      <c r="CB38" s="9">
        <f>'Ипотека в абс.вел.'!CO40*100/'Ипотека в абс.вел.'!CC40-100</f>
        <v>35.93402590224477</v>
      </c>
      <c r="CC38" s="9">
        <f>'Ипотека в абс.вел.'!CP40*100/'Ипотека в абс.вел.'!CD40-100</f>
        <v>31.045978110213639</v>
      </c>
      <c r="CD38" s="9">
        <f>'Ипотека в абс.вел.'!CQ40*100/'Ипотека в абс.вел.'!CE40-100</f>
        <v>24.852286155804023</v>
      </c>
      <c r="CE38" s="9">
        <f>'Ипотека в абс.вел.'!CR40*100/'Ипотека в абс.вел.'!CF40-100</f>
        <v>20.746452874291393</v>
      </c>
      <c r="CF38" s="9">
        <f>'Ипотека в абс.вел.'!CS40*100/'Ипотека в абс.вел.'!CG40-100</f>
        <v>17.386590706177458</v>
      </c>
      <c r="CG38" s="9">
        <f>'Ипотека в абс.вел.'!CT40*100/'Ипотека в абс.вел.'!CH40-100</f>
        <v>15.607187561422208</v>
      </c>
      <c r="CH38" s="9">
        <f>'Ипотека в абс.вел.'!CU40*100/'Ипотека в абс.вел.'!CI40-100</f>
        <v>11.693482354867768</v>
      </c>
      <c r="CI38" s="9">
        <f>'Ипотека в абс.вел.'!CV40*100/'Ипотека в абс.вел.'!CJ40-100</f>
        <v>11.462844363118833</v>
      </c>
      <c r="CJ38" s="9">
        <f>'Ипотека в абс.вел.'!CW40*100/'Ипотека в абс.вел.'!CK40-100</f>
        <v>10.520261280997104</v>
      </c>
      <c r="CK38" s="9">
        <f>'Ипотека в абс.вел.'!CX40*100/'Ипотека в абс.вел.'!CL40-100</f>
        <v>9.6884042280967719</v>
      </c>
      <c r="CL38" s="9">
        <f>'Ипотека в абс.вел.'!CY40*100/'Ипотека в абс.вел.'!CM40-100</f>
        <v>9.7403730561911033</v>
      </c>
      <c r="CM38" s="9">
        <f>'Ипотека в абс.вел.'!CZ40*100/'Ипотека в абс.вел.'!CN40-100</f>
        <v>5.7244103959067729</v>
      </c>
      <c r="CN38" s="9">
        <f>'Ипотека в абс.вел.'!DA40*100/'Ипотека в абс.вел.'!CO40-100</f>
        <v>5.1583451156515423</v>
      </c>
      <c r="CO38" s="9">
        <f>'Ипотека в абс.вел.'!DB40*100/'Ипотека в абс.вел.'!CP40-100</f>
        <v>5.7159790289491639</v>
      </c>
      <c r="CP38" s="9">
        <f>'Ипотека в абс.вел.'!DC40*100/'Ипотека в абс.вел.'!CQ40-100</f>
        <v>7.2014925373134275</v>
      </c>
      <c r="CQ38" s="9">
        <f>'Ипотека в абс.вел.'!DD40*100/'Ипотека в абс.вел.'!CR40-100</f>
        <v>9.1508589106895641</v>
      </c>
      <c r="CR38" s="9">
        <f>'Ипотека в абс.вел.'!DE40*100/'Ипотека в абс.вел.'!CS40-100</f>
        <v>11.357092410496008</v>
      </c>
      <c r="CS38" s="9">
        <f>'Ипотека в абс.вел.'!DF40*100/'Ипотека в абс.вел.'!CT40-100</f>
        <v>13.086779891547508</v>
      </c>
    </row>
    <row r="39" spans="1:97" x14ac:dyDescent="0.25">
      <c r="A39" s="8" t="s">
        <v>37</v>
      </c>
      <c r="B39" s="9">
        <f>'Ипотека в абс.вел.'!O41*100/'Ипотека в абс.вел.'!C41-100</f>
        <v>21.563904078043194</v>
      </c>
      <c r="C39" s="9">
        <f>'Ипотека в абс.вел.'!P41*100/'Ипотека в абс.вел.'!D41-100</f>
        <v>22.48469173962549</v>
      </c>
      <c r="D39" s="9">
        <f>'Ипотека в абс.вел.'!Q41*100/'Ипотека в абс.вел.'!E41-100</f>
        <v>24.633034655431544</v>
      </c>
      <c r="E39" s="9">
        <f>'Ипотека в абс.вел.'!R41*100/'Ипотека в абс.вел.'!F41-100</f>
        <v>25.429102473851273</v>
      </c>
      <c r="F39" s="9">
        <f>'Ипотека в абс.вел.'!S41*100/'Ипотека в абс.вел.'!G41-100</f>
        <v>25.709559042458167</v>
      </c>
      <c r="G39" s="9">
        <f>'Ипотека в абс.вел.'!T41*100/'Ипотека в абс.вел.'!H41-100</f>
        <v>25.726564062231162</v>
      </c>
      <c r="H39" s="9">
        <f>'Ипотека в абс.вел.'!U41*100/'Ипотека в абс.вел.'!I41-100</f>
        <v>26.067888570206676</v>
      </c>
      <c r="I39" s="9">
        <f>'Ипотека в абс.вел.'!V41*100/'Ипотека в абс.вел.'!J41-100</f>
        <v>25.708378077718081</v>
      </c>
      <c r="J39" s="9">
        <f>'Ипотека в абс.вел.'!W41*100/'Ипотека в абс.вел.'!K41-100</f>
        <v>25.736883824807592</v>
      </c>
      <c r="K39" s="9">
        <f>'Ипотека в абс.вел.'!X41*100/'Ипотека в абс.вел.'!L41-100</f>
        <v>23.153433392013454</v>
      </c>
      <c r="L39" s="9">
        <f>'Ипотека в абс.вел.'!Y41*100/'Ипотека в абс.вел.'!M41-100</f>
        <v>25.090713702222729</v>
      </c>
      <c r="M39" s="9">
        <f>'Ипотека в абс.вел.'!Z41*100/'Ипотека в абс.вел.'!N41-100</f>
        <v>25.112185175343811</v>
      </c>
      <c r="N39" s="9">
        <f>'Ипотека в абс.вел.'!AA41*100/'Ипотека в абс.вел.'!O41-100</f>
        <v>20.301968395554582</v>
      </c>
      <c r="O39" s="9">
        <f>'Ипотека в абс.вел.'!AB41*100/'Ипотека в абс.вел.'!P41-100</f>
        <v>19.609263453014734</v>
      </c>
      <c r="P39" s="9">
        <f>'Ипотека в абс.вел.'!AC41*100/'Ипотека в абс.вел.'!Q41-100</f>
        <v>19.785015041443373</v>
      </c>
      <c r="Q39" s="9">
        <f>'Ипотека в абс.вел.'!AD41*100/'Ипотека в абс.вел.'!R41-100</f>
        <v>18.997526714102364</v>
      </c>
      <c r="R39" s="9">
        <f>'Ипотека в абс.вел.'!AE41*100/'Ипотека в абс.вел.'!S41-100</f>
        <v>18.427853379365743</v>
      </c>
      <c r="S39" s="9">
        <f>'Ипотека в абс.вел.'!AF41*100/'Ипотека в абс.вел.'!T41-100</f>
        <v>17.508306749542697</v>
      </c>
      <c r="T39" s="9">
        <f>'Ипотека в абс.вел.'!AG41*100/'Ипотека в абс.вел.'!U41-100</f>
        <v>16.027132211552058</v>
      </c>
      <c r="U39" s="9">
        <f>'Ипотека в абс.вел.'!AH41*100/'Ипотека в абс.вел.'!V41-100</f>
        <v>16.148822468257535</v>
      </c>
      <c r="V39" s="9">
        <f>'Ипотека в абс.вел.'!AI41*100/'Ипотека в абс.вел.'!W41-100</f>
        <v>14.721360728073691</v>
      </c>
      <c r="W39" s="9">
        <f>'Ипотека в абс.вел.'!AJ41*100/'Ипотека в абс.вел.'!X41-100</f>
        <v>13.388433389502282</v>
      </c>
      <c r="X39" s="9">
        <f>'Ипотека в абс.вел.'!AK41*100/'Ипотека в абс.вел.'!Y41-100</f>
        <v>12.653556550751659</v>
      </c>
      <c r="Y39" s="9">
        <f>'Ипотека в абс.вел.'!AL41*100/'Ипотека в абс.вел.'!Z41-100</f>
        <v>12.048242367776126</v>
      </c>
      <c r="Z39" s="9">
        <f>'Ипотека в абс.вел.'!AM41*100/'Ипотека в абс.вел.'!AA41-100</f>
        <v>14.796943594731928</v>
      </c>
      <c r="AA39" s="9">
        <f>'Ипотека в абс.вел.'!AN41*100/'Ипотека в абс.вел.'!AB41-100</f>
        <v>13.954894034981677</v>
      </c>
      <c r="AB39" s="9">
        <f>'Ипотека в абс.вел.'!AO41*100/'Ипотека в абс.вел.'!AC41-100</f>
        <v>13.324043702370091</v>
      </c>
      <c r="AC39" s="9">
        <f>'Ипотека в абс.вел.'!AP41*100/'Ипотека в абс.вел.'!AD41-100</f>
        <v>12.459135929999391</v>
      </c>
      <c r="AD39" s="9">
        <f>'Ипотека в абс.вел.'!AQ41*100/'Ипотека в абс.вел.'!AE41-100</f>
        <v>12.381913896300574</v>
      </c>
      <c r="AE39" s="9">
        <f>'Ипотека в абс.вел.'!AR41*100/'Ипотека в абс.вел.'!AF41-100</f>
        <v>13.059941416017722</v>
      </c>
      <c r="AF39" s="9">
        <f>'Ипотека в абс.вел.'!AS41*100/'Ипотека в абс.вел.'!AG41-100</f>
        <v>14.473217452997517</v>
      </c>
      <c r="AG39" s="9">
        <f>'Ипотека в абс.вел.'!AT41*100/'Ипотека в абс.вел.'!AH41-100</f>
        <v>15.883370744481851</v>
      </c>
      <c r="AH39" s="9">
        <f>'Ипотека в абс.вел.'!AU41*100/'Ипотека в абс.вел.'!AI41-100</f>
        <v>17.364593058773352</v>
      </c>
      <c r="AI39" s="9">
        <f>'Ипотека в абс.вел.'!AV41*100/'Ипотека в абс.вел.'!AJ41-100</f>
        <v>20.875210831542702</v>
      </c>
      <c r="AJ39" s="9">
        <f>'Ипотека в абс.вел.'!AW41*100/'Ипотека в абс.вел.'!AK41-100</f>
        <v>18.566867764181922</v>
      </c>
      <c r="AK39" s="9">
        <f>'Ипотека в абс.вел.'!AX41*100/'Ипотека в абс.вел.'!AL41-100</f>
        <v>18.659039570245326</v>
      </c>
      <c r="AL39" s="9">
        <f>'Ипотека в абс.вел.'!AY41*100/'Ипотека в абс.вел.'!AM41-100</f>
        <v>18.161040003567763</v>
      </c>
      <c r="AM39" s="9">
        <f>'Ипотека в абс.вел.'!AZ41*100/'Ипотека в абс.вел.'!AN41-100</f>
        <v>19.003259848610426</v>
      </c>
      <c r="AN39" s="9">
        <f>'Ипотека в абс.вел.'!BA41*100/'Ипотека в абс.вел.'!AO41-100</f>
        <v>19.561692727886054</v>
      </c>
      <c r="AO39" s="9">
        <f>'Ипотека в абс.вел.'!BB41*100/'Ипотека в абс.вел.'!AP41-100</f>
        <v>21.575153722294871</v>
      </c>
      <c r="AP39" s="9">
        <f>'Ипотека в абс.вел.'!BC41*100/'Ипотека в абс.вел.'!AQ41-100</f>
        <v>22.339151266255996</v>
      </c>
      <c r="AQ39" s="9">
        <f>'Ипотека в абс.вел.'!BD41*100/'Ипотека в абс.вел.'!AR41-100</f>
        <v>23.460768825697741</v>
      </c>
      <c r="AR39" s="9">
        <f>'Ипотека в абс.вел.'!BE41*100/'Ипотека в абс.вел.'!AS41-100</f>
        <v>23.443859105464313</v>
      </c>
      <c r="AS39" s="9">
        <f>'Ипотека в абс.вел.'!BF41*100/'Ипотека в абс.вел.'!AT41-100</f>
        <v>22.727547870301251</v>
      </c>
      <c r="AT39" s="9">
        <f>'Ипотека в абс.вел.'!BG41*100/'Ипотека в абс.вел.'!AU41-100</f>
        <v>21.694722162204627</v>
      </c>
      <c r="AU39" s="9">
        <f>'Ипотека в абс.вел.'!BH41*100/'Ипотека в абс.вел.'!AV41-100</f>
        <v>20.726928664270972</v>
      </c>
      <c r="AV39" s="9">
        <f>'Ипотека в абс.вел.'!BI41*100/'Ипотека в абс.вел.'!AW41-100</f>
        <v>19.334221293803125</v>
      </c>
      <c r="AW39" s="9">
        <f>'Ипотека в абс.вел.'!BJ41*100/'Ипотека в абс.вел.'!AX41-100</f>
        <v>21.654796181239576</v>
      </c>
      <c r="AX39" s="9">
        <f>'Ипотека в абс.вел.'!BK41*100/'Ипотека в абс.вел.'!AY41-100</f>
        <v>22.163406648361502</v>
      </c>
      <c r="AY39" s="9">
        <f>'Ипотека в абс.вел.'!BL41*100/'Ипотека в абс.вел.'!AZ41-100</f>
        <v>22.521635776102215</v>
      </c>
      <c r="AZ39" s="9">
        <f>'Ипотека в абс.вел.'!BM41*100/'Ипотека в абс.вел.'!BA41-100</f>
        <v>22.684662710692052</v>
      </c>
      <c r="BA39" s="9">
        <f>'Ипотека в абс.вел.'!BN41*100/'Ипотека в абс.вел.'!BB41-100</f>
        <v>19.258324296456948</v>
      </c>
      <c r="BB39" s="9">
        <f>'Ипотека в абс.вел.'!BO41*100/'Ипотека в абс.вел.'!BC41-100</f>
        <v>16.994195398279601</v>
      </c>
      <c r="BC39" s="9">
        <f>'Ипотека в абс.вел.'!BP41*100/'Ипотека в абс.вел.'!BD41-100</f>
        <v>14.533465272209241</v>
      </c>
      <c r="BD39" s="9">
        <f>'Ипотека в абс.вел.'!BQ41*100/'Ипотека в абс.вел.'!BE41-100</f>
        <v>13.484678593543421</v>
      </c>
      <c r="BE39" s="9">
        <f>'Ипотека в абс.вел.'!BR41*100/'Ипотека в абс.вел.'!BF41-100</f>
        <v>11.960542540073988</v>
      </c>
      <c r="BF39" s="9">
        <f>'Ипотека в абс.вел.'!BS41*100/'Ипотека в абс.вел.'!BG41-100</f>
        <v>12.664632965330227</v>
      </c>
      <c r="BG39" s="9">
        <f>'Ипотека в абс.вел.'!BT41*100/'Ипотека в абс.вел.'!BH41-100</f>
        <v>12.780341832978408</v>
      </c>
      <c r="BH39" s="9">
        <f>'Ипотека в абс.вел.'!BU41*100/'Ипотека в абс.вел.'!BI41-100</f>
        <v>16.604837155521295</v>
      </c>
      <c r="BI39" s="9">
        <f>'Ипотека в абс.вел.'!BV41*100/'Ипотека в абс.вел.'!BJ41-100</f>
        <v>15.726986796213254</v>
      </c>
      <c r="BJ39" s="9">
        <f>'Ипотека в абс.вел.'!BW41*100/'Ипотека в абс.вел.'!BK41-100</f>
        <v>15.629875646868001</v>
      </c>
      <c r="BK39" s="9">
        <f>'Ипотека в абс.вел.'!BX41*100/'Ипотека в абс.вел.'!BL41-100</f>
        <v>15.399481606111593</v>
      </c>
      <c r="BL39" s="9">
        <f>'Ипотека в абс.вел.'!BY41*100/'Ипотека в абс.вел.'!BM41-100</f>
        <v>15.188314626746092</v>
      </c>
      <c r="BM39" s="9">
        <f>'Ипотека в абс.вел.'!BZ41*100/'Ипотека в абс.вел.'!BN41-100</f>
        <v>18.239073400512794</v>
      </c>
      <c r="BN39" s="9">
        <f>'Ипотека в абс.вел.'!CA41*100/'Ипотека в абс.вел.'!BO41-100</f>
        <v>21.104070775300372</v>
      </c>
      <c r="BO39" s="9">
        <f>'Ипотека в абс.вел.'!CB41*100/'Ипотека в абс.вел.'!BP41-100</f>
        <v>23.808495266752573</v>
      </c>
      <c r="BP39" s="9">
        <f>'Ипотека в абс.вел.'!CC41*100/'Ипотека в абс.вел.'!BQ41-100</f>
        <v>24.091401774061538</v>
      </c>
      <c r="BQ39" s="9">
        <f>'Ипотека в абс.вел.'!CD41*100/'Ипотека в абс.вел.'!BR41-100</f>
        <v>28.56975036710719</v>
      </c>
      <c r="BR39" s="9">
        <f>'Ипотека в абс.вел.'!CE41*100/'Ипотека в абс.вел.'!BS41-100</f>
        <v>30.818380430500326</v>
      </c>
      <c r="BS39" s="9">
        <f>'Ипотека в абс.вел.'!CF41*100/'Ипотека в абс.вел.'!BT41-100</f>
        <v>31.881260397436535</v>
      </c>
      <c r="BT39" s="9">
        <f>'Ипотека в абс.вел.'!CG41*100/'Ипотека в абс.вел.'!BU41-100</f>
        <v>31.48297352201908</v>
      </c>
      <c r="BU39" s="9">
        <f>'Ипотека в абс.вел.'!CH41*100/'Ипотека в абс.вел.'!BV41-100</f>
        <v>29.857583972983349</v>
      </c>
      <c r="BV39" s="9">
        <f>'Ипотека в абс.вел.'!CI41*100/'Ипотека в абс.вел.'!BW41-100</f>
        <v>29.492471911613421</v>
      </c>
      <c r="BW39" s="9">
        <f>'Ипотека в абс.вел.'!CJ41*100/'Ипотека в абс.вел.'!BX41-100</f>
        <v>27.452796112041511</v>
      </c>
      <c r="BX39" s="9">
        <f>'Ипотека в абс.вел.'!CK41*100/'Ипотека в абс.вел.'!BY41-100</f>
        <v>26.222508452745132</v>
      </c>
      <c r="BY39" s="9">
        <f>'Ипотека в абс.вел.'!CL41*100/'Ипотека в абс.вел.'!BZ41-100</f>
        <v>24.018683930181098</v>
      </c>
      <c r="BZ39" s="9">
        <f>'Ипотека в абс.вел.'!CM41*100/'Ипотека в абс.вел.'!CA41-100</f>
        <v>22.364816505836771</v>
      </c>
      <c r="CA39" s="9">
        <f>'Ипотека в абс.вел.'!CN41*100/'Ипотека в абс.вел.'!CB41-100</f>
        <v>21.815086416930853</v>
      </c>
      <c r="CB39" s="9">
        <f>'Ипотека в абс.вел.'!CO41*100/'Ипотека в абс.вел.'!CC41-100</f>
        <v>19.322732836583597</v>
      </c>
      <c r="CC39" s="9">
        <f>'Ипотека в абс.вел.'!CP41*100/'Ипотека в абс.вел.'!CD41-100</f>
        <v>14.776257480926489</v>
      </c>
      <c r="CD39" s="9">
        <f>'Ипотека в абс.вел.'!CQ41*100/'Ипотека в абс.вел.'!CE41-100</f>
        <v>9.2641365829085203</v>
      </c>
      <c r="CE39" s="9">
        <f>'Ипотека в абс.вел.'!CR41*100/'Ипотека в абс.вел.'!CF41-100</f>
        <v>6.6818535037949403</v>
      </c>
      <c r="CF39" s="9">
        <f>'Ипотека в абс.вел.'!CS41*100/'Ипотека в абс.вел.'!CG41-100</f>
        <v>3.3681972210146967</v>
      </c>
      <c r="CG39" s="9">
        <f>'Ипотека в абс.вел.'!CT41*100/'Ипотека в абс.вел.'!CH41-100</f>
        <v>2.4529611670603799</v>
      </c>
      <c r="CH39" s="9">
        <f>'Ипотека в абс.вел.'!CU41*100/'Ипотека в абс.вел.'!CI41-100</f>
        <v>-0.80471272787298176</v>
      </c>
      <c r="CI39" s="9">
        <f>'Ипотека в абс.вел.'!CV41*100/'Ипотека в абс.вел.'!CJ41-100</f>
        <v>-0.72964867622354745</v>
      </c>
      <c r="CJ39" s="9">
        <f>'Ипотека в абс.вел.'!CW41*100/'Ипотека в абс.вел.'!CK41-100</f>
        <v>-1.3459733050328566</v>
      </c>
      <c r="CK39" s="9">
        <f>'Ипотека в абс.вел.'!CX41*100/'Ипотека в абс.вел.'!CL41-100</f>
        <v>-1.1192322940704003</v>
      </c>
      <c r="CL39" s="9">
        <f>'Ипотека в абс.вел.'!CY41*100/'Ипотека в абс.вел.'!CM41-100</f>
        <v>-1.2287973215546231</v>
      </c>
      <c r="CM39" s="9">
        <f>'Ипотека в абс.вел.'!CZ41*100/'Ипотека в абс.вел.'!CN41-100</f>
        <v>-3.275684965331962</v>
      </c>
      <c r="CN39" s="9">
        <f>'Ипотека в абс.вел.'!DA41*100/'Ипотека в абс.вел.'!CO41-100</f>
        <v>-3.4773645132536188</v>
      </c>
      <c r="CO39" s="9">
        <f>'Ипотека в абс.вел.'!DB41*100/'Ипотека в абс.вел.'!CP41-100</f>
        <v>-2.2349704209725019</v>
      </c>
      <c r="CP39" s="9">
        <f>'Ипотека в абс.вел.'!DC41*100/'Ипотека в абс.вел.'!CQ41-100</f>
        <v>-0.750696574257816</v>
      </c>
      <c r="CQ39" s="9">
        <f>'Ипотека в абс.вел.'!DD41*100/'Ипотека в абс.вел.'!CR41-100</f>
        <v>0.43255702568400523</v>
      </c>
      <c r="CR39" s="9">
        <f>'Ипотека в абс.вел.'!DE41*100/'Ипотека в абс.вел.'!CS41-100</f>
        <v>3.4165298636022783</v>
      </c>
      <c r="CS39" s="9">
        <f>'Ипотека в абс.вел.'!DF41*100/'Ипотека в абс.вел.'!CT41-100</f>
        <v>4.8223414422021875</v>
      </c>
    </row>
    <row r="40" spans="1:97" x14ac:dyDescent="0.25">
      <c r="A40" s="8" t="s">
        <v>38</v>
      </c>
      <c r="B40" s="9">
        <f>'Ипотека в абс.вел.'!O42*100/'Ипотека в абс.вел.'!C42-100</f>
        <v>21.44331374166272</v>
      </c>
      <c r="C40" s="9">
        <f>'Ипотека в абс.вел.'!P42*100/'Ипотека в абс.вел.'!D42-100</f>
        <v>22.309652202155206</v>
      </c>
      <c r="D40" s="9">
        <f>'Ипотека в абс.вел.'!Q42*100/'Ипотека в абс.вел.'!E42-100</f>
        <v>24.054422073125821</v>
      </c>
      <c r="E40" s="9">
        <f>'Ипотека в абс.вел.'!R42*100/'Ипотека в абс.вел.'!F42-100</f>
        <v>25.412916232566943</v>
      </c>
      <c r="F40" s="9">
        <f>'Ипотека в абс.вел.'!S42*100/'Ипотека в абс.вел.'!G42-100</f>
        <v>26.147591747928104</v>
      </c>
      <c r="G40" s="9">
        <f>'Ипотека в абс.вел.'!T42*100/'Ипотека в абс.вел.'!H42-100</f>
        <v>27.120375190250329</v>
      </c>
      <c r="H40" s="9">
        <f>'Ипотека в абс.вел.'!U42*100/'Ипотека в абс.вел.'!I42-100</f>
        <v>27.352223536563372</v>
      </c>
      <c r="I40" s="9">
        <f>'Ипотека в абс.вел.'!V42*100/'Ипотека в абс.вел.'!J42-100</f>
        <v>27.384646308571476</v>
      </c>
      <c r="J40" s="9">
        <f>'Ипотека в абс.вел.'!W42*100/'Ипотека в абс.вел.'!K42-100</f>
        <v>27.060033559004893</v>
      </c>
      <c r="K40" s="9">
        <f>'Ипотека в абс.вел.'!X42*100/'Ипотека в абс.вел.'!L42-100</f>
        <v>26.200371744931232</v>
      </c>
      <c r="L40" s="9">
        <f>'Ипотека в абс.вел.'!Y42*100/'Ипотека в абс.вел.'!M42-100</f>
        <v>27.813277059494368</v>
      </c>
      <c r="M40" s="9">
        <f>'Ипотека в абс.вел.'!Z42*100/'Ипотека в абс.вел.'!N42-100</f>
        <v>27.833974574102669</v>
      </c>
      <c r="N40" s="9">
        <f>'Ипотека в абс.вел.'!AA42*100/'Ипотека в абс.вел.'!O42-100</f>
        <v>23.038306645442717</v>
      </c>
      <c r="O40" s="9">
        <f>'Ипотека в абс.вел.'!AB42*100/'Ипотека в абс.вел.'!P42-100</f>
        <v>21.997625714203934</v>
      </c>
      <c r="P40" s="9">
        <f>'Ипотека в абс.вел.'!AC42*100/'Ипотека в абс.вел.'!Q42-100</f>
        <v>21.92118015201541</v>
      </c>
      <c r="Q40" s="9">
        <f>'Ипотека в абс.вел.'!AD42*100/'Ипотека в абс.вел.'!R42-100</f>
        <v>20.838888464946223</v>
      </c>
      <c r="R40" s="9">
        <f>'Ипотека в абс.вел.'!AE42*100/'Ипотека в абс.вел.'!S42-100</f>
        <v>19.665345478976832</v>
      </c>
      <c r="S40" s="9">
        <f>'Ипотека в абс.вел.'!AF42*100/'Ипотека в абс.вел.'!T42-100</f>
        <v>17.65579748183562</v>
      </c>
      <c r="T40" s="9">
        <f>'Ипотека в абс.вел.'!AG42*100/'Ипотека в абс.вел.'!U42-100</f>
        <v>15.516682208782683</v>
      </c>
      <c r="U40" s="9">
        <f>'Ипотека в абс.вел.'!AH42*100/'Ипотека в абс.вел.'!V42-100</f>
        <v>15.355816441613115</v>
      </c>
      <c r="V40" s="9">
        <f>'Ипотека в абс.вел.'!AI42*100/'Ипотека в абс.вел.'!W42-100</f>
        <v>14.965209449406132</v>
      </c>
      <c r="W40" s="9">
        <f>'Ипотека в абс.вел.'!AJ42*100/'Ипотека в абс.вел.'!X42-100</f>
        <v>14.071968151397741</v>
      </c>
      <c r="X40" s="9">
        <f>'Ипотека в абс.вел.'!AK42*100/'Ипотека в абс.вел.'!Y42-100</f>
        <v>13.616600649871387</v>
      </c>
      <c r="Y40" s="9">
        <f>'Ипотека в абс.вел.'!AL42*100/'Ипотека в абс.вел.'!Z42-100</f>
        <v>13.688453732590347</v>
      </c>
      <c r="Z40" s="9">
        <f>'Ипотека в абс.вел.'!AM42*100/'Ипотека в абс.вел.'!AA42-100</f>
        <v>16.150545560755788</v>
      </c>
      <c r="AA40" s="9">
        <f>'Ипотека в абс.вел.'!AN42*100/'Ипотека в абс.вел.'!AB42-100</f>
        <v>16.082761078443468</v>
      </c>
      <c r="AB40" s="9">
        <f>'Ипотека в абс.вел.'!AO42*100/'Ипотека в абс.вел.'!AC42-100</f>
        <v>15.594327865539427</v>
      </c>
      <c r="AC40" s="9">
        <f>'Ипотека в абс.вел.'!AP42*100/'Ипотека в абс.вел.'!AD42-100</f>
        <v>14.650095500848892</v>
      </c>
      <c r="AD40" s="9">
        <f>'Ипотека в абс.вел.'!AQ42*100/'Ипотека в абс.вел.'!AE42-100</f>
        <v>14.699241210911865</v>
      </c>
      <c r="AE40" s="9">
        <f>'Ипотека в абс.вел.'!AR42*100/'Ипотека в абс.вел.'!AF42-100</f>
        <v>15.356583759345753</v>
      </c>
      <c r="AF40" s="9">
        <f>'Ипотека в абс.вел.'!AS42*100/'Ипотека в абс.вел.'!AG42-100</f>
        <v>17.49953149334074</v>
      </c>
      <c r="AG40" s="9">
        <f>'Ипотека в абс.вел.'!AT42*100/'Ипотека в абс.вел.'!AH42-100</f>
        <v>18.722416388173173</v>
      </c>
      <c r="AH40" s="9">
        <f>'Ипотека в абс.вел.'!AU42*100/'Ипотека в абс.вел.'!AI42-100</f>
        <v>20.042651947563201</v>
      </c>
      <c r="AI40" s="9">
        <f>'Ипотека в абс.вел.'!AV42*100/'Ипотека в абс.вел.'!AJ42-100</f>
        <v>22.431674101171481</v>
      </c>
      <c r="AJ40" s="9">
        <f>'Ипотека в абс.вел.'!AW42*100/'Ипотека в абс.вел.'!AK42-100</f>
        <v>21.229426418651343</v>
      </c>
      <c r="AK40" s="9">
        <f>'Ипотека в абс.вел.'!AX42*100/'Ипотека в абс.вел.'!AL42-100</f>
        <v>21.400109713238535</v>
      </c>
      <c r="AL40" s="9">
        <f>'Ипотека в абс.вел.'!AY42*100/'Ипотека в абс.вел.'!AM42-100</f>
        <v>21.789475574927707</v>
      </c>
      <c r="AM40" s="9">
        <f>'Ипотека в абс.вел.'!AZ42*100/'Ипотека в абс.вел.'!AN42-100</f>
        <v>22.355518033309522</v>
      </c>
      <c r="AN40" s="9">
        <f>'Ипотека в абс.вел.'!BA42*100/'Ипотека в абс.вел.'!AO42-100</f>
        <v>23.69255335268133</v>
      </c>
      <c r="AO40" s="9">
        <f>'Ипотека в абс.вел.'!BB42*100/'Ипотека в абс.вел.'!AP42-100</f>
        <v>25.850619526360234</v>
      </c>
      <c r="AP40" s="9">
        <f>'Ипотека в абс.вел.'!BC42*100/'Ипотека в абс.вел.'!AQ42-100</f>
        <v>26.822973297776144</v>
      </c>
      <c r="AQ40" s="9">
        <f>'Ипотека в абс.вел.'!BD42*100/'Ипотека в абс.вел.'!AR42-100</f>
        <v>28.051444917449373</v>
      </c>
      <c r="AR40" s="9">
        <f>'Ипотека в абс.вел.'!BE42*100/'Ипотека в абс.вел.'!AS42-100</f>
        <v>27.737904711621482</v>
      </c>
      <c r="AS40" s="9">
        <f>'Ипотека в абс.вел.'!BF42*100/'Ипотека в абс.вел.'!AT42-100</f>
        <v>26.898448579655337</v>
      </c>
      <c r="AT40" s="9">
        <f>'Ипотека в абс.вел.'!BG42*100/'Ипотека в абс.вел.'!AU42-100</f>
        <v>25.97761568365172</v>
      </c>
      <c r="AU40" s="9">
        <f>'Ипотека в абс.вел.'!BH42*100/'Ипотека в абс.вел.'!AV42-100</f>
        <v>25.29663148587602</v>
      </c>
      <c r="AV40" s="9">
        <f>'Ипотека в абс.вел.'!BI42*100/'Ипотека в абс.вел.'!AW42-100</f>
        <v>24.757019302134196</v>
      </c>
      <c r="AW40" s="9">
        <f>'Ипотека в абс.вел.'!BJ42*100/'Ипотека в абс.вел.'!AX42-100</f>
        <v>26.497738185682294</v>
      </c>
      <c r="AX40" s="9">
        <f>'Ипотека в абс.вел.'!BK42*100/'Ипотека в абс.вел.'!AY42-100</f>
        <v>26.916043143539781</v>
      </c>
      <c r="AY40" s="9">
        <f>'Ипотека в абс.вел.'!BL42*100/'Ипотека в абс.вел.'!AZ42-100</f>
        <v>27.106303106920734</v>
      </c>
      <c r="AZ40" s="9">
        <f>'Ипотека в абс.вел.'!BM42*100/'Ипотека в абс.вел.'!BA42-100</f>
        <v>27.054073281852922</v>
      </c>
      <c r="BA40" s="9">
        <f>'Ипотека в абс.вел.'!BN42*100/'Ипотека в абс.вел.'!BB42-100</f>
        <v>23.611091959570331</v>
      </c>
      <c r="BB40" s="9">
        <f>'Ипотека в абс.вел.'!BO42*100/'Ипотека в абс.вел.'!BC42-100</f>
        <v>20.996963174543012</v>
      </c>
      <c r="BC40" s="9">
        <f>'Ипотека в абс.вел.'!BP42*100/'Ипотека в абс.вел.'!BD42-100</f>
        <v>18.475488557809015</v>
      </c>
      <c r="BD40" s="9">
        <f>'Ипотека в абс.вел.'!BQ42*100/'Ипотека в абс.вел.'!BE42-100</f>
        <v>17.606410002497185</v>
      </c>
      <c r="BE40" s="9">
        <f>'Ипотека в абс.вел.'!BR42*100/'Ипотека в абс.вел.'!BF42-100</f>
        <v>16.516950013546463</v>
      </c>
      <c r="BF40" s="9">
        <f>'Ипотека в абс.вел.'!BS42*100/'Ипотека в абс.вел.'!BG42-100</f>
        <v>16.689686065176005</v>
      </c>
      <c r="BG40" s="9">
        <f>'Ипотека в абс.вел.'!BT42*100/'Ипотека в абс.вел.'!BH42-100</f>
        <v>16.486667342593535</v>
      </c>
      <c r="BH40" s="9">
        <f>'Ипотека в абс.вел.'!BU42*100/'Ипотека в абс.вел.'!BI42-100</f>
        <v>18.643436734859065</v>
      </c>
      <c r="BI40" s="9">
        <f>'Ипотека в абс.вел.'!BV42*100/'Ипотека в абс.вел.'!BJ42-100</f>
        <v>18.629636898920509</v>
      </c>
      <c r="BJ40" s="9">
        <f>'Ипотека в абс.вел.'!BW42*100/'Ипотека в абс.вел.'!BK42-100</f>
        <v>18.154281176766801</v>
      </c>
      <c r="BK40" s="9">
        <f>'Ипотека в абс.вел.'!BX42*100/'Ипотека в абс.вел.'!BL42-100</f>
        <v>17.844235908649168</v>
      </c>
      <c r="BL40" s="9">
        <f>'Ипотека в абс.вел.'!BY42*100/'Ипотека в абс.вел.'!BM42-100</f>
        <v>17.992294314182843</v>
      </c>
      <c r="BM40" s="9">
        <f>'Ипотека в абс.вел.'!BZ42*100/'Ипотека в абс.вел.'!BN42-100</f>
        <v>21.146237710648052</v>
      </c>
      <c r="BN40" s="9">
        <f>'Ипотека в абс.вел.'!CA42*100/'Ипотека в абс.вел.'!BO42-100</f>
        <v>24.731022394599933</v>
      </c>
      <c r="BO40" s="9">
        <f>'Ипотека в абс.вел.'!CB42*100/'Ипотека в абс.вел.'!BP42-100</f>
        <v>27.928349256545587</v>
      </c>
      <c r="BP40" s="9">
        <f>'Ипотека в абс.вел.'!CC42*100/'Ипотека в абс.вел.'!BQ42-100</f>
        <v>29.179769727810225</v>
      </c>
      <c r="BQ40" s="9">
        <f>'Ипотека в абс.вел.'!CD42*100/'Ипотека в абс.вел.'!BR42-100</f>
        <v>34.31065865913871</v>
      </c>
      <c r="BR40" s="9">
        <f>'Ипотека в абс.вел.'!CE42*100/'Ипотека в абс.вел.'!BS42-100</f>
        <v>37.966161939290544</v>
      </c>
      <c r="BS40" s="9">
        <f>'Ипотека в абс.вел.'!CF42*100/'Ипотека в абс.вел.'!BT42-100</f>
        <v>40.305403043585727</v>
      </c>
      <c r="BT40" s="9">
        <f>'Ипотека в абс.вел.'!CG42*100/'Ипотека в абс.вел.'!BU42-100</f>
        <v>41.187466315552484</v>
      </c>
      <c r="BU40" s="9">
        <f>'Ипотека в абс.вел.'!CH42*100/'Ипотека в абс.вел.'!BV42-100</f>
        <v>40.382979990668701</v>
      </c>
      <c r="BV40" s="9">
        <f>'Ипотека в абс.вел.'!CI42*100/'Ипотека в абс.вел.'!BW42-100</f>
        <v>40.472998003494695</v>
      </c>
      <c r="BW40" s="9">
        <f>'Ипотека в абс.вел.'!CJ42*100/'Ипотека в абс.вел.'!BX42-100</f>
        <v>38.682472699159234</v>
      </c>
      <c r="BX40" s="9">
        <f>'Ипотека в абс.вел.'!CK42*100/'Ипотека в абс.вел.'!BY42-100</f>
        <v>37.185841208582275</v>
      </c>
      <c r="BY40" s="9">
        <f>'Ипотека в абс.вел.'!CL42*100/'Ипотека в абс.вел.'!BZ42-100</f>
        <v>35.977790123418885</v>
      </c>
      <c r="BZ40" s="9">
        <f>'Ипотека в абс.вел.'!CM42*100/'Ипотека в абс.вел.'!CA42-100</f>
        <v>34.550917897506423</v>
      </c>
      <c r="CA40" s="9">
        <f>'Ипотека в абс.вел.'!CN42*100/'Ипотека в абс.вел.'!CB42-100</f>
        <v>35.323012110415419</v>
      </c>
      <c r="CB40" s="9">
        <f>'Ипотека в абс.вел.'!CO42*100/'Ипотека в абс.вел.'!CC42-100</f>
        <v>32.149486625045</v>
      </c>
      <c r="CC40" s="9">
        <f>'Ипотека в абс.вел.'!CP42*100/'Ипотека в абс.вел.'!CD42-100</f>
        <v>27.124686889671551</v>
      </c>
      <c r="CD40" s="9">
        <f>'Ипотека в абс.вел.'!CQ42*100/'Ипотека в абс.вел.'!CE42-100</f>
        <v>21.917589410388658</v>
      </c>
      <c r="CE40" s="9">
        <f>'Ипотека в абс.вел.'!CR42*100/'Ипотека в абс.вел.'!CF42-100</f>
        <v>18.220573456246356</v>
      </c>
      <c r="CF40" s="9">
        <f>'Ипотека в абс.вел.'!CS42*100/'Ипотека в абс.вел.'!CG42-100</f>
        <v>13.464103134029784</v>
      </c>
      <c r="CG40" s="9">
        <f>'Ипотека в абс.вел.'!CT42*100/'Ипотека в абс.вел.'!CH42-100</f>
        <v>11.255627578078958</v>
      </c>
      <c r="CH40" s="9">
        <f>'Ипотека в абс.вел.'!CU42*100/'Ипотека в абс.вел.'!CI42-100</f>
        <v>5.2225378014371415</v>
      </c>
      <c r="CI40" s="9">
        <f>'Ипотека в абс.вел.'!CV42*100/'Ипотека в абс.вел.'!CJ42-100</f>
        <v>4.9980023785632</v>
      </c>
      <c r="CJ40" s="9">
        <f>'Ипотека в абс.вел.'!CW42*100/'Ипотека в абс.вел.'!CK42-100</f>
        <v>4.1208394709894094</v>
      </c>
      <c r="CK40" s="9">
        <f>'Ипотека в абс.вел.'!CX42*100/'Ипотека в абс.вел.'!CL42-100</f>
        <v>3.604150630788439</v>
      </c>
      <c r="CL40" s="9">
        <f>'Ипотека в абс.вел.'!CY42*100/'Ипотека в абс.вел.'!CM42-100</f>
        <v>2.8381023912323684</v>
      </c>
      <c r="CM40" s="9">
        <f>'Ипотека в абс.вел.'!CZ42*100/'Ипотека в абс.вел.'!CN42-100</f>
        <v>-0.11234822804975408</v>
      </c>
      <c r="CN40" s="9">
        <f>'Ипотека в абс.вел.'!DA42*100/'Ипотека в абс.вел.'!CO42-100</f>
        <v>-0.35856437002470898</v>
      </c>
      <c r="CO40" s="9">
        <f>'Ипотека в абс.вел.'!DB42*100/'Ипотека в абс.вел.'!CP42-100</f>
        <v>0.19619024921694006</v>
      </c>
      <c r="CP40" s="9">
        <f>'Ипотека в абс.вел.'!DC42*100/'Ипотека в абс.вел.'!CQ42-100</f>
        <v>0.7332617681117739</v>
      </c>
      <c r="CQ40" s="9">
        <f>'Ипотека в абс.вел.'!DD42*100/'Ипотека в абс.вел.'!CR42-100</f>
        <v>1.9738761562728939</v>
      </c>
      <c r="CR40" s="9">
        <f>'Ипотека в абс.вел.'!DE42*100/'Ипотека в абс.вел.'!CS42-100</f>
        <v>5.3292223568415551</v>
      </c>
      <c r="CS40" s="9">
        <f>'Ипотека в абс.вел.'!DF42*100/'Ипотека в абс.вел.'!CT42-100</f>
        <v>8.4287778441616723</v>
      </c>
    </row>
    <row r="41" spans="1:97" x14ac:dyDescent="0.25">
      <c r="A41" s="8" t="s">
        <v>39</v>
      </c>
      <c r="B41" s="9">
        <f>'Ипотека в абс.вел.'!O43*100/'Ипотека в абс.вел.'!C43-100</f>
        <v>140.94059341110258</v>
      </c>
      <c r="C41" s="9">
        <f>'Ипотека в абс.вел.'!P43*100/'Ипотека в абс.вел.'!D43-100</f>
        <v>147.94705509575704</v>
      </c>
      <c r="D41" s="9">
        <f>'Ипотека в абс.вел.'!Q43*100/'Ипотека в абс.вел.'!E43-100</f>
        <v>150.51129157774869</v>
      </c>
      <c r="E41" s="9">
        <f>'Ипотека в абс.вел.'!R43*100/'Ипотека в абс.вел.'!F43-100</f>
        <v>152.44664351481589</v>
      </c>
      <c r="F41" s="9">
        <f>'Ипотека в абс.вел.'!S43*100/'Ипотека в абс.вел.'!G43-100</f>
        <v>149.4841135835336</v>
      </c>
      <c r="G41" s="9">
        <f>'Ипотека в абс.вел.'!T43*100/'Ипотека в абс.вел.'!H43-100</f>
        <v>143.8229221972534</v>
      </c>
      <c r="H41" s="9">
        <f>'Ипотека в абс.вел.'!U43*100/'Ипотека в абс.вел.'!I43-100</f>
        <v>142.89851018468337</v>
      </c>
      <c r="I41" s="9">
        <f>'Ипотека в абс.вел.'!V43*100/'Ипотека в абс.вел.'!J43-100</f>
        <v>142.1603447906169</v>
      </c>
      <c r="J41" s="9">
        <f>'Ипотека в абс.вел.'!W43*100/'Ипотека в абс.вел.'!K43-100</f>
        <v>127.15217027059018</v>
      </c>
      <c r="K41" s="9">
        <f>'Ипотека в абс.вел.'!X43*100/'Ипотека в абс.вел.'!L43-100</f>
        <v>126.08250992688554</v>
      </c>
      <c r="L41" s="9">
        <f>'Ипотека в абс.вел.'!Y43*100/'Ипотека в абс.вел.'!M43-100</f>
        <v>128.73823111702183</v>
      </c>
      <c r="M41" s="9">
        <f>'Ипотека в абс.вел.'!Z43*100/'Ипотека в абс.вел.'!N43-100</f>
        <v>122.50257418372175</v>
      </c>
      <c r="N41" s="9">
        <f>'Ипотека в абс.вел.'!AA43*100/'Ипотека в абс.вел.'!O43-100</f>
        <v>104.00312345812472</v>
      </c>
      <c r="O41" s="9">
        <f>'Ипотека в абс.вел.'!AB43*100/'Ипотека в абс.вел.'!P43-100</f>
        <v>88.105720121455988</v>
      </c>
      <c r="P41" s="9">
        <f>'Ипотека в абс.вел.'!AC43*100/'Ипотека в абс.вел.'!Q43-100</f>
        <v>80.509348529497458</v>
      </c>
      <c r="Q41" s="9">
        <f>'Ипотека в абс.вел.'!AD43*100/'Ипотека в абс.вел.'!R43-100</f>
        <v>75.065426596427727</v>
      </c>
      <c r="R41" s="9">
        <f>'Ипотека в абс.вел.'!AE43*100/'Ипотека в абс.вел.'!S43-100</f>
        <v>70.138428024304716</v>
      </c>
      <c r="S41" s="9">
        <f>'Ипотека в абс.вел.'!AF43*100/'Ипотека в абс.вел.'!T43-100</f>
        <v>67.947057160039975</v>
      </c>
      <c r="T41" s="9">
        <f>'Ипотека в абс.вел.'!AG43*100/'Ипотека в абс.вел.'!U43-100</f>
        <v>60.998874901980088</v>
      </c>
      <c r="U41" s="9">
        <f>'Ипотека в абс.вел.'!AH43*100/'Ипотека в абс.вел.'!V43-100</f>
        <v>58.708907816369447</v>
      </c>
      <c r="V41" s="9">
        <f>'Ипотека в абс.вел.'!AI43*100/'Ипотека в абс.вел.'!W43-100</f>
        <v>57.404863444852111</v>
      </c>
      <c r="W41" s="9">
        <f>'Ипотека в абс.вел.'!AJ43*100/'Ипотека в абс.вел.'!X43-100</f>
        <v>51.554505561969592</v>
      </c>
      <c r="X41" s="9">
        <f>'Ипотека в абс.вел.'!AK43*100/'Ипотека в абс.вел.'!Y43-100</f>
        <v>51.332588886840426</v>
      </c>
      <c r="Y41" s="9">
        <f>'Ипотека в абс.вел.'!AL43*100/'Ипотека в абс.вел.'!Z43-100</f>
        <v>54.509713697857961</v>
      </c>
      <c r="Z41" s="9">
        <f>'Ипотека в абс.вел.'!AM43*100/'Ипотека в абс.вел.'!AA43-100</f>
        <v>57.134399052693908</v>
      </c>
      <c r="AA41" s="9">
        <f>'Ипотека в абс.вел.'!AN43*100/'Ипотека в абс.вел.'!AB43-100</f>
        <v>64.09659586848997</v>
      </c>
      <c r="AB41" s="9">
        <f>'Ипотека в абс.вел.'!AO43*100/'Ипотека в абс.вел.'!AC43-100</f>
        <v>64.40202133632792</v>
      </c>
      <c r="AC41" s="9">
        <f>'Ипотека в абс.вел.'!AP43*100/'Ипотека в абс.вел.'!AD43-100</f>
        <v>59.436997319034845</v>
      </c>
      <c r="AD41" s="9">
        <f>'Ипотека в абс.вел.'!AQ43*100/'Ипотека в абс.вел.'!AE43-100</f>
        <v>56.179196704428421</v>
      </c>
      <c r="AE41" s="9">
        <f>'Ипотека в абс.вел.'!AR43*100/'Ипотека в абс.вел.'!AF43-100</f>
        <v>55.539215686274503</v>
      </c>
      <c r="AF41" s="9">
        <f>'Ипотека в абс.вел.'!AS43*100/'Ипотека в абс.вел.'!AG43-100</f>
        <v>57.176470588235304</v>
      </c>
      <c r="AG41" s="9">
        <f>'Ипотека в абс.вел.'!AT43*100/'Ипотека в абс.вел.'!AH43-100</f>
        <v>57.06315554563713</v>
      </c>
      <c r="AH41" s="9">
        <f>'Ипотека в абс.вел.'!AU43*100/'Ипотека в абс.вел.'!AI43-100</f>
        <v>62.489251934651776</v>
      </c>
      <c r="AI41" s="9">
        <f>'Ипотека в абс.вел.'!AV43*100/'Ипотека в абс.вел.'!AJ43-100</f>
        <v>64.309143091430911</v>
      </c>
      <c r="AJ41" s="9">
        <f>'Ипотека в абс.вел.'!AW43*100/'Ипотека в абс.вел.'!AK43-100</f>
        <v>68.329420970266028</v>
      </c>
      <c r="AK41" s="9">
        <f>'Ипотека в абс.вел.'!AX43*100/'Ипотека в абс.вел.'!AL43-100</f>
        <v>70.476369798531351</v>
      </c>
      <c r="AL41" s="9">
        <f>'Ипотека в абс.вел.'!AY43*100/'Ипотека в абс.вел.'!AM43-100</f>
        <v>75.715900527505653</v>
      </c>
      <c r="AM41" s="9">
        <f>'Ипотека в абс.вел.'!AZ43*100/'Ипотека в абс.вел.'!AN43-100</f>
        <v>72.464539007092185</v>
      </c>
      <c r="AN41" s="9">
        <f>'Ипотека в абс.вел.'!BA43*100/'Ипотека в абс.вел.'!AO43-100</f>
        <v>74.334016393442624</v>
      </c>
      <c r="AO41" s="9">
        <f>'Ипотека в абс.вел.'!BB43*100/'Ипотека в абс.вел.'!AP43-100</f>
        <v>82.243147805616275</v>
      </c>
      <c r="AP41" s="9">
        <f>'Ипотека в абс.вел.'!BC43*100/'Ипотека в абс.вел.'!AQ43-100</f>
        <v>86.811737553577302</v>
      </c>
      <c r="AQ41" s="9">
        <f>'Ипотека в абс.вел.'!BD43*100/'Ипотека в абс.вел.'!AR43-100</f>
        <v>86.19602899464229</v>
      </c>
      <c r="AR41" s="9">
        <f>'Ипотека в абс.вел.'!BE43*100/'Ипотека в абс.вел.'!AS43-100</f>
        <v>83.697604790419149</v>
      </c>
      <c r="AS41" s="9">
        <f>'Ипотека в абс.вел.'!BF43*100/'Ипотека в абс.вел.'!AT43-100</f>
        <v>78.971298664393288</v>
      </c>
      <c r="AT41" s="9">
        <f>'Ипотека в абс.вел.'!BG43*100/'Ипотека в абс.вел.'!AU43-100</f>
        <v>71.636459849186394</v>
      </c>
      <c r="AU41" s="9">
        <f>'Ипотека в абс.вел.'!BH43*100/'Ипотека в абс.вел.'!AV43-100</f>
        <v>66.936993137866494</v>
      </c>
      <c r="AV41" s="9">
        <f>'Ипотека в абс.вел.'!BI43*100/'Ипотека в абс.вел.'!AW43-100</f>
        <v>60.290528762347463</v>
      </c>
      <c r="AW41" s="9">
        <f>'Ипотека в абс.вел.'!BJ43*100/'Ипотека в абс.вел.'!AX43-100</f>
        <v>58.548707753479135</v>
      </c>
      <c r="AX41" s="9">
        <f>'Ипотека в абс.вел.'!BK43*100/'Ипотека в абс.вел.'!AY43-100</f>
        <v>56.373968049748044</v>
      </c>
      <c r="AY41" s="9">
        <f>'Ипотека в абс.вел.'!BL43*100/'Ипотека в абс.вел.'!AZ43-100</f>
        <v>53.469723450190202</v>
      </c>
      <c r="AZ41" s="9">
        <f>'Ипотека в абс.вел.'!BM43*100/'Ипотека в абс.вел.'!BA43-100</f>
        <v>49.877559016554017</v>
      </c>
      <c r="BA41" s="9">
        <f>'Ипотека в абс.вел.'!BN43*100/'Ипотека в абс.вел.'!BB43-100</f>
        <v>43.393615058128802</v>
      </c>
      <c r="BB41" s="9">
        <f>'Ипотека в абс.вел.'!BO43*100/'Ипотека в абс.вел.'!BC43-100</f>
        <v>37.548535121779025</v>
      </c>
      <c r="BC41" s="9">
        <f>'Ипотека в абс.вел.'!BP43*100/'Ипотека в абс.вел.'!BD43-100</f>
        <v>32.692958700067692</v>
      </c>
      <c r="BD41" s="9">
        <f>'Ипотека в абс.вел.'!BQ43*100/'Ипотека в абс.вел.'!BE43-100</f>
        <v>29.907912965528482</v>
      </c>
      <c r="BE41" s="9">
        <f>'Ипотека в абс.вел.'!BR43*100/'Ипотека в абс.вел.'!BF43-100</f>
        <v>29.961892664337881</v>
      </c>
      <c r="BF41" s="9">
        <f>'Ипотека в абс.вел.'!BS43*100/'Ипотека в абс.вел.'!BG43-100</f>
        <v>30.175736087559727</v>
      </c>
      <c r="BG41" s="9">
        <f>'Ипотека в абс.вел.'!BT43*100/'Ипотека в абс.вел.'!BH43-100</f>
        <v>30.112107623318394</v>
      </c>
      <c r="BH41" s="9">
        <f>'Ипотека в абс.вел.'!BU43*100/'Ипотека в абс.вел.'!BI43-100</f>
        <v>29.862973972304786</v>
      </c>
      <c r="BI41" s="9">
        <f>'Ипотека в абс.вел.'!BV43*100/'Ипотека в абс.вел.'!BJ43-100</f>
        <v>31.375827237896203</v>
      </c>
      <c r="BJ41" s="9">
        <f>'Ипотека в абс.вел.'!BW43*100/'Ипотека в абс.вел.'!BK43-100</f>
        <v>31.16215289681179</v>
      </c>
      <c r="BK41" s="9">
        <f>'Ипотека в абс.вел.'!BX43*100/'Ипотека в абс.вел.'!BL43-100</f>
        <v>30.814576634512321</v>
      </c>
      <c r="BL41" s="9">
        <f>'Ипотека в абс.вел.'!BY43*100/'Ипотека в абс.вел.'!BM43-100</f>
        <v>29.958826220508456</v>
      </c>
      <c r="BM41" s="9">
        <f>'Ипотека в абс.вел.'!BZ43*100/'Ипотека в абс.вел.'!BN43-100</f>
        <v>30.641528859146774</v>
      </c>
      <c r="BN41" s="9">
        <f>'Ипотека в абс.вел.'!CA43*100/'Ипотека в абс.вел.'!BO43-100</f>
        <v>33.938538525694497</v>
      </c>
      <c r="BO41" s="9">
        <f>'Ипотека в абс.вел.'!CB43*100/'Ипотека в абс.вел.'!BP43-100</f>
        <v>37.483257860832964</v>
      </c>
      <c r="BP41" s="9">
        <f>'Ипотека в абс.вел.'!CC43*100/'Ипотека в абс.вел.'!BQ43-100</f>
        <v>37.494511009346979</v>
      </c>
      <c r="BQ41" s="9">
        <f>'Ипотека в абс.вел.'!CD43*100/'Ипотека в абс.вел.'!BR43-100</f>
        <v>38.643860720830787</v>
      </c>
      <c r="BR41" s="9">
        <f>'Ипотека в абс.вел.'!CE43*100/'Ипотека в абс.вел.'!BS43-100</f>
        <v>39.895790159275265</v>
      </c>
      <c r="BS41" s="9">
        <f>'Ипотека в абс.вел.'!CF43*100/'Ипотека в абс.вел.'!BT43-100</f>
        <v>40.927106668964342</v>
      </c>
      <c r="BT41" s="9">
        <f>'Ипотека в абс.вел.'!CG43*100/'Ипотека в абс.вел.'!BU43-100</f>
        <v>42.317999106744082</v>
      </c>
      <c r="BU41" s="9">
        <f>'Ипотека в абс.вел.'!CH43*100/'Ипотека в абс.вел.'!BV43-100</f>
        <v>40.935362426427702</v>
      </c>
      <c r="BV41" s="9">
        <f>'Ипотека в абс.вел.'!CI43*100/'Ипотека в абс.вел.'!BW43-100</f>
        <v>40.407736539466811</v>
      </c>
      <c r="BW41" s="9">
        <f>'Ипотека в абс.вел.'!CJ43*100/'Ипотека в абс.вел.'!BX43-100</f>
        <v>39.51249487914788</v>
      </c>
      <c r="BX41" s="9">
        <f>'Ипотека в абс.вел.'!CK43*100/'Ипотека в абс.вел.'!BY43-100</f>
        <v>40.3520241387981</v>
      </c>
      <c r="BY41" s="9">
        <f>'Ипотека в абс.вел.'!CL43*100/'Ипотека в абс.вел.'!BZ43-100</f>
        <v>39.72319361670688</v>
      </c>
      <c r="BZ41" s="9">
        <f>'Ипотека в абс.вел.'!CM43*100/'Ипотека в абс.вел.'!CA43-100</f>
        <v>37.716146955980264</v>
      </c>
      <c r="CA41" s="9">
        <f>'Ипотека в абс.вел.'!CN43*100/'Ипотека в абс.вел.'!CB43-100</f>
        <v>38.235294117647072</v>
      </c>
      <c r="CB41" s="9">
        <f>'Ипотека в абс.вел.'!CO43*100/'Ипотека в абс.вел.'!CC43-100</f>
        <v>35.870061136965063</v>
      </c>
      <c r="CC41" s="9">
        <f>'Ипотека в абс.вел.'!CP43*100/'Ипотека в абс.вел.'!CD43-100</f>
        <v>32.287627775819516</v>
      </c>
      <c r="CD41" s="9">
        <f>'Ипотека в абс.вел.'!CQ43*100/'Ипотека в абс.вел.'!CE43-100</f>
        <v>26.418927498201214</v>
      </c>
      <c r="CE41" s="9">
        <f>'Ипотека в абс.вел.'!CR43*100/'Ипотека в абс.вел.'!CF43-100</f>
        <v>19.99266324284666</v>
      </c>
      <c r="CF41" s="9">
        <f>'Ипотека в абс.вел.'!CS43*100/'Ипотека в абс.вел.'!CG43-100</f>
        <v>27.326219990585287</v>
      </c>
      <c r="CG41" s="9">
        <f>'Ипотека в абс.вел.'!CT43*100/'Ипотека в абс.вел.'!CH43-100</f>
        <v>24.222130253207425</v>
      </c>
      <c r="CH41" s="9">
        <f>'Ипотека в абс.вел.'!CU43*100/'Ипотека в абс.вел.'!CI43-100</f>
        <v>33.857036485480279</v>
      </c>
      <c r="CI41" s="9">
        <f>'Ипотека в абс.вел.'!CV43*100/'Ипотека в абс.вел.'!CJ43-100</f>
        <v>33.625752459257086</v>
      </c>
      <c r="CJ41" s="9">
        <f>'Ипотека в абс.вел.'!CW43*100/'Ипотека в абс.вел.'!CK43-100</f>
        <v>30.943423268479705</v>
      </c>
      <c r="CK41" s="9">
        <f>'Ипотека в абс.вел.'!CX43*100/'Ипотека в абс.вел.'!CL43-100</f>
        <v>29.413423575860122</v>
      </c>
      <c r="CL41" s="9">
        <f>'Ипотека в абс.вел.'!CY43*100/'Ипотека в абс.вел.'!CM43-100</f>
        <v>28.458140586414373</v>
      </c>
      <c r="CM41" s="9">
        <f>'Ипотека в абс.вел.'!CZ43*100/'Ипотека в абс.вел.'!CN43-100</f>
        <v>24.877508557621312</v>
      </c>
      <c r="CN41" s="9">
        <f>'Ипотека в абс.вел.'!DA43*100/'Ипотека в абс.вел.'!CO43-100</f>
        <v>26.024177300201472</v>
      </c>
      <c r="CO41" s="9">
        <f>'Ипотека в абс.вел.'!DB43*100/'Ипотека в абс.вел.'!CP43-100</f>
        <v>26.159072741806554</v>
      </c>
      <c r="CP41" s="9">
        <f>'Ипотека в абс.вел.'!DC43*100/'Ипотека в абс.вел.'!CQ43-100</f>
        <v>28.209849676922573</v>
      </c>
      <c r="CQ41" s="9">
        <f>'Ипотека в абс.вел.'!DD43*100/'Ипотека в абс.вел.'!CR43-100</f>
        <v>31.865892183837758</v>
      </c>
      <c r="CR41" s="9">
        <f>'Ипотека в абс.вел.'!DE43*100/'Ипотека в абс.вел.'!CS43-100</f>
        <v>23.07597510629121</v>
      </c>
      <c r="CS41" s="9">
        <f>'Ипотека в абс.вел.'!DF43*100/'Ипотека в абс.вел.'!CT43-100</f>
        <v>24.493442771905379</v>
      </c>
    </row>
    <row r="42" spans="1:97" x14ac:dyDescent="0.25">
      <c r="A42" s="8" t="s">
        <v>41</v>
      </c>
      <c r="B42" s="9">
        <f>'Ипотека в абс.вел.'!O45*100/'Ипотека в абс.вел.'!C45-100</f>
        <v>25.849738137525122</v>
      </c>
      <c r="C42" s="9">
        <f>'Ипотека в абс.вел.'!P45*100/'Ипотека в абс.вел.'!D45-100</f>
        <v>27.812473508011465</v>
      </c>
      <c r="D42" s="9">
        <f>'Ипотека в абс.вел.'!Q45*100/'Ипотека в абс.вел.'!E45-100</f>
        <v>28.776490133452114</v>
      </c>
      <c r="E42" s="9">
        <f>'Ипотека в абс.вел.'!R45*100/'Ипотека в абс.вел.'!F45-100</f>
        <v>31.043104343239861</v>
      </c>
      <c r="F42" s="9">
        <f>'Ипотека в абс.вел.'!S45*100/'Ипотека в абс.вел.'!G45-100</f>
        <v>32.135513714002997</v>
      </c>
      <c r="G42" s="9">
        <f>'Ипотека в абс.вел.'!T45*100/'Ипотека в абс.вел.'!H45-100</f>
        <v>31.611297007763454</v>
      </c>
      <c r="H42" s="9">
        <f>'Ипотека в абс.вел.'!U45*100/'Ипотека в абс.вел.'!I45-100</f>
        <v>33.569161061191096</v>
      </c>
      <c r="I42" s="9">
        <f>'Ипотека в абс.вел.'!V45*100/'Ипотека в абс.вел.'!J45-100</f>
        <v>33.305642027567018</v>
      </c>
      <c r="J42" s="9">
        <f>'Ипотека в абс.вел.'!W45*100/'Ипотека в абс.вел.'!K45-100</f>
        <v>34.897574814514314</v>
      </c>
      <c r="K42" s="9">
        <f>'Ипотека в абс.вел.'!X45*100/'Ипотека в абс.вел.'!L45-100</f>
        <v>34.510259270645378</v>
      </c>
      <c r="L42" s="9">
        <f>'Ипотека в абс.вел.'!Y45*100/'Ипотека в абс.вел.'!M45-100</f>
        <v>33.9616289891066</v>
      </c>
      <c r="M42" s="9">
        <f>'Ипотека в абс.вел.'!Z45*100/'Ипотека в абс.вел.'!N45-100</f>
        <v>34.077467345007562</v>
      </c>
      <c r="N42" s="9">
        <f>'Ипотека в абс.вел.'!AA45*100/'Ипотека в абс.вел.'!O45-100</f>
        <v>28.104638315759814</v>
      </c>
      <c r="O42" s="9">
        <f>'Ипотека в абс.вел.'!AB45*100/'Ипотека в абс.вел.'!P45-100</f>
        <v>26.832177811516431</v>
      </c>
      <c r="P42" s="9">
        <f>'Ипотека в абс.вел.'!AC45*100/'Ипотека в абс.вел.'!Q45-100</f>
        <v>27.261082263197181</v>
      </c>
      <c r="Q42" s="9">
        <f>'Ипотека в абс.вел.'!AD45*100/'Ипотека в абс.вел.'!R45-100</f>
        <v>26.213836802066808</v>
      </c>
      <c r="R42" s="9">
        <f>'Ипотека в абс.вел.'!AE45*100/'Ипотека в абс.вел.'!S45-100</f>
        <v>25.218217786608975</v>
      </c>
      <c r="S42" s="9">
        <f>'Ипотека в абс.вел.'!AF45*100/'Ипотека в абс.вел.'!T45-100</f>
        <v>25.49747732875025</v>
      </c>
      <c r="T42" s="9">
        <f>'Ипотека в абс.вел.'!AG45*100/'Ипотека в абс.вел.'!U45-100</f>
        <v>22.558885979981241</v>
      </c>
      <c r="U42" s="9">
        <f>'Ипотека в абс.вел.'!AH45*100/'Ипотека в абс.вел.'!V45-100</f>
        <v>20.853600015057168</v>
      </c>
      <c r="V42" s="9">
        <f>'Ипотека в абс.вел.'!AI45*100/'Ипотека в абс.вел.'!W45-100</f>
        <v>18.331713253615419</v>
      </c>
      <c r="W42" s="9">
        <f>'Ипотека в абс.вел.'!AJ45*100/'Ипотека в абс.вел.'!X45-100</f>
        <v>17.179535836117239</v>
      </c>
      <c r="X42" s="9">
        <f>'Ипотека в абс.вел.'!AK45*100/'Ипотека в абс.вел.'!Y45-100</f>
        <v>19.581130994066001</v>
      </c>
      <c r="Y42" s="9">
        <f>'Ипотека в абс.вел.'!AL45*100/'Ипотека в абс.вел.'!Z45-100</f>
        <v>19.30735387149106</v>
      </c>
      <c r="Z42" s="9">
        <f>'Ипотека в абс.вел.'!AM45*100/'Ипотека в абс.вел.'!AA45-100</f>
        <v>22.455722971186887</v>
      </c>
      <c r="AA42" s="9">
        <f>'Ипотека в абс.вел.'!AN45*100/'Ипотека в абс.вел.'!AB45-100</f>
        <v>20.201235047717759</v>
      </c>
      <c r="AB42" s="9">
        <f>'Ипотека в абс.вел.'!AO45*100/'Ипотека в абс.вел.'!AC45-100</f>
        <v>19.052048539173825</v>
      </c>
      <c r="AC42" s="9">
        <f>'Ипотека в абс.вел.'!AP45*100/'Ипотека в абс.вел.'!AD45-100</f>
        <v>16.929752066115697</v>
      </c>
      <c r="AD42" s="9">
        <f>'Ипотека в абс.вел.'!AQ45*100/'Ипотека в абс.вел.'!AE45-100</f>
        <v>15.364593924112413</v>
      </c>
      <c r="AE42" s="9">
        <f>'Ипотека в абс.вел.'!AR45*100/'Ипотека в абс.вел.'!AF45-100</f>
        <v>14.733529833505941</v>
      </c>
      <c r="AF42" s="9">
        <f>'Ипотека в абс.вел.'!AS45*100/'Ипотека в абс.вел.'!AG45-100</f>
        <v>16.64819944598338</v>
      </c>
      <c r="AG42" s="9">
        <f>'Ипотека в абс.вел.'!AT45*100/'Ипотека в абс.вел.'!AH45-100</f>
        <v>18.356752537080411</v>
      </c>
      <c r="AH42" s="9">
        <f>'Ипотека в абс.вел.'!AU45*100/'Ипотека в абс.вел.'!AI45-100</f>
        <v>20.016129651676337</v>
      </c>
      <c r="AI42" s="9">
        <f>'Ипотека в абс.вел.'!AV45*100/'Ипотека в абс.вел.'!AJ45-100</f>
        <v>23.164990773170643</v>
      </c>
      <c r="AJ42" s="9">
        <f>'Ипотека в абс.вел.'!AW45*100/'Ипотека в абс.вел.'!AK45-100</f>
        <v>24.762360916660526</v>
      </c>
      <c r="AK42" s="9">
        <f>'Ипотека в абс.вел.'!AX45*100/'Ипотека в абс.вел.'!AL45-100</f>
        <v>27.215144056754013</v>
      </c>
      <c r="AL42" s="9">
        <f>'Ипотека в абс.вел.'!AY45*100/'Ипотека в абс.вел.'!AM45-100</f>
        <v>29.073574383882004</v>
      </c>
      <c r="AM42" s="9">
        <f>'Ипотека в абс.вел.'!AZ45*100/'Ипотека в абс.вел.'!AN45-100</f>
        <v>32.821986707382791</v>
      </c>
      <c r="AN42" s="9">
        <f>'Ипотека в абс.вел.'!BA45*100/'Ипотека в абс.вел.'!AO45-100</f>
        <v>35.834783535177763</v>
      </c>
      <c r="AO42" s="9">
        <f>'Ипотека в абс.вел.'!BB45*100/'Ипотека в абс.вел.'!AP45-100</f>
        <v>40.011308619288258</v>
      </c>
      <c r="AP42" s="9">
        <f>'Ипотека в абс.вел.'!BC45*100/'Ипотека в абс.вел.'!AQ45-100</f>
        <v>43.314414636725786</v>
      </c>
      <c r="AQ42" s="9">
        <f>'Ипотека в абс.вел.'!BD45*100/'Ипотека в абс.вел.'!AR45-100</f>
        <v>45.443499392466578</v>
      </c>
      <c r="AR42" s="9">
        <f>'Ипотека в абс.вел.'!BE45*100/'Ипотека в абс.вел.'!AS45-100</f>
        <v>46.629575601316276</v>
      </c>
      <c r="AS42" s="9">
        <f>'Ипотека в абс.вел.'!BF45*100/'Ипотека в абс.вел.'!AT45-100</f>
        <v>46.219041651551635</v>
      </c>
      <c r="AT42" s="9">
        <f>'Ипотека в абс.вел.'!BG45*100/'Ипотека в абс.вел.'!AU45-100</f>
        <v>47.086493232216583</v>
      </c>
      <c r="AU42" s="9">
        <f>'Ипотека в абс.вел.'!BH45*100/'Ипотека в абс.вел.'!AV45-100</f>
        <v>46.648727984344418</v>
      </c>
      <c r="AV42" s="9">
        <f>'Ипотека в абс.вел.'!BI45*100/'Ипотека в абс.вел.'!AW45-100</f>
        <v>44.000826861175909</v>
      </c>
      <c r="AW42" s="9">
        <f>'Ипотека в абс.вел.'!BJ45*100/'Ипотека в абс.вел.'!AX45-100</f>
        <v>43.642416137934958</v>
      </c>
      <c r="AX42" s="9">
        <f>'Ипотека в абс.вел.'!BK45*100/'Ипотека в абс.вел.'!AY45-100</f>
        <v>42.900546326234803</v>
      </c>
      <c r="AY42" s="9">
        <f>'Ипотека в абс.вел.'!BL45*100/'Ипотека в абс.вел.'!AZ45-100</f>
        <v>42.676692542803806</v>
      </c>
      <c r="AZ42" s="9">
        <f>'Ипотека в абс.вел.'!BM45*100/'Ипотека в абс.вел.'!BA45-100</f>
        <v>42.241221533715049</v>
      </c>
      <c r="BA42" s="9">
        <f>'Ипотека в абс.вел.'!BN45*100/'Ипотека в абс.вел.'!BB45-100</f>
        <v>36.992352154269412</v>
      </c>
      <c r="BB42" s="9">
        <f>'Ипотека в абс.вел.'!BO45*100/'Ипотека в абс.вел.'!BC45-100</f>
        <v>33.096374280513601</v>
      </c>
      <c r="BC42" s="9">
        <f>'Ипотека в абс.вел.'!BP45*100/'Ипотека в абс.вел.'!BD45-100</f>
        <v>29.676572383339305</v>
      </c>
      <c r="BD42" s="9">
        <f>'Ипотека в абс.вел.'!BQ45*100/'Ипотека в абс.вел.'!BE45-100</f>
        <v>27.159779741798161</v>
      </c>
      <c r="BE42" s="9">
        <f>'Ипотека в абс.вел.'!BR45*100/'Ипотека в абс.вел.'!BF45-100</f>
        <v>23.239658983264917</v>
      </c>
      <c r="BF42" s="9">
        <f>'Ипотека в абс.вел.'!BS45*100/'Ипотека в абс.вел.'!BG45-100</f>
        <v>22.819040160118348</v>
      </c>
      <c r="BG42" s="9">
        <f>'Ипотека в абс.вел.'!BT45*100/'Ипотека в абс.вел.'!BH45-100</f>
        <v>20.758965804837359</v>
      </c>
      <c r="BH42" s="9">
        <f>'Ипотека в абс.вел.'!BU45*100/'Ипотека в абс.вел.'!BI45-100</f>
        <v>22.990792199003337</v>
      </c>
      <c r="BI42" s="9">
        <f>'Ипотека в абс.вел.'!BV45*100/'Ипотека в абс.вел.'!BJ45-100</f>
        <v>24.341401576674727</v>
      </c>
      <c r="BJ42" s="9">
        <f>'Ипотека в абс.вел.'!BW45*100/'Ипотека в абс.вел.'!BK45-100</f>
        <v>24.144186318684532</v>
      </c>
      <c r="BK42" s="9">
        <f>'Ипотека в абс.вел.'!BX45*100/'Ипотека в абс.вел.'!BL45-100</f>
        <v>23.422244971468658</v>
      </c>
      <c r="BL42" s="9">
        <f>'Ипотека в абс.вел.'!BY45*100/'Ипотека в абс.вел.'!BM45-100</f>
        <v>23.03917063397239</v>
      </c>
      <c r="BM42" s="9">
        <f>'Ипотека в абс.вел.'!BZ45*100/'Ипотека в абс.вел.'!BN45-100</f>
        <v>27.003224320589595</v>
      </c>
      <c r="BN42" s="9">
        <f>'Ипотека в абс.вел.'!CA45*100/'Ипотека в абс.вел.'!BO45-100</f>
        <v>31.334898076105645</v>
      </c>
      <c r="BO42" s="9">
        <f>'Ипотека в абс.вел.'!CB45*100/'Ипотека в абс.вел.'!BP45-100</f>
        <v>35.795538212339864</v>
      </c>
      <c r="BP42" s="9">
        <f>'Ипотека в абс.вел.'!CC45*100/'Ипотека в абс.вел.'!BQ45-100</f>
        <v>37.23185531558741</v>
      </c>
      <c r="BQ42" s="9">
        <f>'Ипотека в абс.вел.'!CD45*100/'Ипотека в абс.вел.'!BR45-100</f>
        <v>44.258994912338494</v>
      </c>
      <c r="BR42" s="9">
        <f>'Ипотека в абс.вел.'!CE45*100/'Ипотека в абс.вел.'!BS45-100</f>
        <v>46.867416526436983</v>
      </c>
      <c r="BS42" s="9">
        <f>'Ипотека в абс.вел.'!CF45*100/'Ипотека в абс.вел.'!BT45-100</f>
        <v>48.31825402306788</v>
      </c>
      <c r="BT42" s="9">
        <f>'Ипотека в абс.вел.'!CG45*100/'Ипотека в абс.вел.'!BU45-100</f>
        <v>48.189215326641545</v>
      </c>
      <c r="BU42" s="9">
        <f>'Ипотека в абс.вел.'!CH45*100/'Ипотека в абс.вел.'!BV45-100</f>
        <v>45.500597371565107</v>
      </c>
      <c r="BV42" s="9">
        <f>'Ипотека в абс.вел.'!CI45*100/'Ипотека в абс.вел.'!BW45-100</f>
        <v>45.367271584570659</v>
      </c>
      <c r="BW42" s="9">
        <f>'Ипотека в абс.вел.'!CJ45*100/'Ипотека в абс.вел.'!BX45-100</f>
        <v>43.044974195133932</v>
      </c>
      <c r="BX42" s="9">
        <f>'Ипотека в абс.вел.'!CK45*100/'Ипотека в абс.вел.'!BY45-100</f>
        <v>40.626260513617268</v>
      </c>
      <c r="BY42" s="9">
        <f>'Ипотека в абс.вел.'!CL45*100/'Ипотека в абс.вел.'!BZ45-100</f>
        <v>38.535637086361731</v>
      </c>
      <c r="BZ42" s="9">
        <f>'Ипотека в абс.вел.'!CM45*100/'Ипотека в абс.вел.'!CA45-100</f>
        <v>35.888776314308217</v>
      </c>
      <c r="CA42" s="9">
        <f>'Ипотека в абс.вел.'!CN45*100/'Ипотека в абс.вел.'!CB45-100</f>
        <v>34.208065062690622</v>
      </c>
      <c r="CB42" s="9">
        <f>'Ипотека в абс.вел.'!CO45*100/'Ипотека в абс.вел.'!CC45-100</f>
        <v>30.842967755621544</v>
      </c>
      <c r="CC42" s="9">
        <f>'Ипотека в абс.вел.'!CP45*100/'Ипотека в абс.вел.'!CD45-100</f>
        <v>26.46842412401999</v>
      </c>
      <c r="CD42" s="9">
        <f>'Ипотека в абс.вел.'!CQ45*100/'Ипотека в абс.вел.'!CE45-100</f>
        <v>21.749041175193568</v>
      </c>
      <c r="CE42" s="9">
        <f>'Ипотека в абс.вел.'!CR45*100/'Ипотека в абс.вел.'!CF45-100</f>
        <v>18.653084982537834</v>
      </c>
      <c r="CF42" s="9">
        <f>'Ипотека в абс.вел.'!CS45*100/'Ипотека в абс.вел.'!CG45-100</f>
        <v>9.6168776371307985</v>
      </c>
      <c r="CG42" s="9">
        <f>'Ипотека в абс.вел.'!CT45*100/'Ипотека в абс.вел.'!CH45-100</f>
        <v>7.075915829118216</v>
      </c>
      <c r="CH42" s="9">
        <f>'Ипотека в абс.вел.'!CU45*100/'Ипотека в абс.вел.'!CI45-100</f>
        <v>-0.50908462045633485</v>
      </c>
      <c r="CI42" s="9">
        <f>'Ипотека в абс.вел.'!CV45*100/'Ипотека в абс.вел.'!CJ45-100</f>
        <v>-0.62816768318873528</v>
      </c>
      <c r="CJ42" s="9">
        <f>'Ипотека в абс.вел.'!CW45*100/'Ипотека в абс.вел.'!CK45-100</f>
        <v>-1.1792076999075789</v>
      </c>
      <c r="CK42" s="9">
        <f>'Ипотека в абс.вел.'!CX45*100/'Ипотека в абс.вел.'!CL45-100</f>
        <v>-2.0357299935074451</v>
      </c>
      <c r="CL42" s="9">
        <f>'Ипотека в абс.вел.'!CY45*100/'Ипотека в абс.вел.'!CM45-100</f>
        <v>-2.5567475768370542</v>
      </c>
      <c r="CM42" s="9">
        <f>'Ипотека в абс.вел.'!CZ45*100/'Ипотека в абс.вел.'!CN45-100</f>
        <v>-4.3227083585828012</v>
      </c>
      <c r="CN42" s="9">
        <f>'Ипотека в абс.вел.'!DA45*100/'Ипотека в абс.вел.'!CO45-100</f>
        <v>-4.5466981466657188</v>
      </c>
      <c r="CO42" s="9">
        <f>'Ипотека в абс.вел.'!DB45*100/'Ипотека в абс.вел.'!CP45-100</f>
        <v>-4.344467850336045</v>
      </c>
      <c r="CP42" s="9">
        <f>'Ипотека в абс.вел.'!DC45*100/'Ипотека в абс.вел.'!CQ45-100</f>
        <v>-4.7480360981505214</v>
      </c>
      <c r="CQ42" s="9">
        <f>'Ипотека в абс.вел.'!DD45*100/'Ипотека в абс.вел.'!CR45-100</f>
        <v>-4.0187200141283057</v>
      </c>
      <c r="CR42" s="9">
        <f>'Ипотека в абс.вел.'!DE45*100/'Ипотека в абс.вел.'!CS45-100</f>
        <v>1.8219703968302809</v>
      </c>
      <c r="CS42" s="9">
        <f>'Ипотека в абс.вел.'!DF45*100/'Ипотека в абс.вел.'!CT45-100</f>
        <v>3.3864684410179819</v>
      </c>
    </row>
    <row r="43" spans="1:97" x14ac:dyDescent="0.25">
      <c r="A43" s="8" t="s">
        <v>42</v>
      </c>
      <c r="B43" s="9">
        <f>'Ипотека в абс.вел.'!O46*100/'Ипотека в абс.вел.'!C46-100</f>
        <v>26.994045573916438</v>
      </c>
      <c r="C43" s="9">
        <f>'Ипотека в абс.вел.'!P46*100/'Ипотека в абс.вел.'!D46-100</f>
        <v>28.423618211298617</v>
      </c>
      <c r="D43" s="9">
        <f>'Ипотека в абс.вел.'!Q46*100/'Ипотека в абс.вел.'!E46-100</f>
        <v>28.931115286000903</v>
      </c>
      <c r="E43" s="9">
        <f>'Ипотека в абс.вел.'!R46*100/'Ипотека в абс.вел.'!F46-100</f>
        <v>28.944393921572583</v>
      </c>
      <c r="F43" s="9">
        <f>'Ипотека в абс.вел.'!S46*100/'Ипотека в абс.вел.'!G46-100</f>
        <v>36.46932963236037</v>
      </c>
      <c r="G43" s="9">
        <f>'Ипотека в абс.вел.'!T46*100/'Ипотека в абс.вел.'!H46-100</f>
        <v>31.283257769577403</v>
      </c>
      <c r="H43" s="9">
        <f>'Ипотека в абс.вел.'!U46*100/'Ипотека в абс.вел.'!I46-100</f>
        <v>25.726460920911023</v>
      </c>
      <c r="I43" s="9">
        <f>'Ипотека в абс.вел.'!V46*100/'Ипотека в абс.вел.'!J46-100</f>
        <v>28.646822775145694</v>
      </c>
      <c r="J43" s="9">
        <f>'Ипотека в абс.вел.'!W46*100/'Ипотека в абс.вел.'!K46-100</f>
        <v>34.258430395198616</v>
      </c>
      <c r="K43" s="9">
        <f>'Ипотека в абс.вел.'!X46*100/'Ипотека в абс.вел.'!L46-100</f>
        <v>37.214893187933171</v>
      </c>
      <c r="L43" s="9">
        <f>'Ипотека в абс.вел.'!Y46*100/'Ипотека в абс.вел.'!M46-100</f>
        <v>35.263218299185041</v>
      </c>
      <c r="M43" s="9">
        <f>'Ипотека в абс.вел.'!Z46*100/'Ипотека в абс.вел.'!N46-100</f>
        <v>36.066771342806049</v>
      </c>
      <c r="N43" s="9">
        <f>'Ипотека в абс.вел.'!AA46*100/'Ипотека в абс.вел.'!O46-100</f>
        <v>31.040169575860375</v>
      </c>
      <c r="O43" s="9">
        <f>'Ипотека в абс.вел.'!AB46*100/'Ипотека в абс.вел.'!P46-100</f>
        <v>31.310787244357556</v>
      </c>
      <c r="P43" s="9">
        <f>'Ипотека в абс.вел.'!AC46*100/'Ипотека в абс.вел.'!Q46-100</f>
        <v>29.498087932579921</v>
      </c>
      <c r="Q43" s="9">
        <f>'Ипотека в абс.вел.'!AD46*100/'Ипотека в абс.вел.'!R46-100</f>
        <v>28.929484804898209</v>
      </c>
      <c r="R43" s="9">
        <f>'Ипотека в абс.вел.'!AE46*100/'Ипотека в абс.вел.'!S46-100</f>
        <v>22.461259444136061</v>
      </c>
      <c r="S43" s="9">
        <f>'Ипотека в абс.вел.'!AF46*100/'Ипотека в абс.вел.'!T46-100</f>
        <v>21.315473522192576</v>
      </c>
      <c r="T43" s="9">
        <f>'Ипотека в абс.вел.'!AG46*100/'Ипотека в абс.вел.'!U46-100</f>
        <v>22.618483001145208</v>
      </c>
      <c r="U43" s="9">
        <f>'Ипотека в абс.вел.'!AH46*100/'Ипотека в абс.вел.'!V46-100</f>
        <v>16.797218447765971</v>
      </c>
      <c r="V43" s="9">
        <f>'Ипотека в абс.вел.'!AI46*100/'Ипотека в абс.вел.'!W46-100</f>
        <v>12.893541011988304</v>
      </c>
      <c r="W43" s="9">
        <f>'Ипотека в абс.вел.'!AJ46*100/'Ипотека в абс.вел.'!X46-100</f>
        <v>10.231153833400398</v>
      </c>
      <c r="X43" s="9">
        <f>'Ипотека в абс.вел.'!AK46*100/'Ипотека в абс.вел.'!Y46-100</f>
        <v>9.9022698948607513</v>
      </c>
      <c r="Y43" s="9">
        <f>'Ипотека в абс.вел.'!AL46*100/'Ипотека в абс.вел.'!Z46-100</f>
        <v>10.830535769156128</v>
      </c>
      <c r="Z43" s="9">
        <f>'Ипотека в абс.вел.'!AM46*100/'Ипотека в абс.вел.'!AA46-100</f>
        <v>17.145421903052068</v>
      </c>
      <c r="AA43" s="9">
        <f>'Ипотека в абс.вел.'!AN46*100/'Ипотека в абс.вел.'!AB46-100</f>
        <v>20.122484689413824</v>
      </c>
      <c r="AB43" s="9">
        <f>'Ипотека в абс.вел.'!AO46*100/'Ипотека в абс.вел.'!AC46-100</f>
        <v>19.826086956521735</v>
      </c>
      <c r="AC43" s="9">
        <f>'Ипотека в абс.вел.'!AP46*100/'Ипотека в абс.вел.'!AD46-100</f>
        <v>20.534943917169969</v>
      </c>
      <c r="AD43" s="9">
        <f>'Ипотека в абс.вел.'!AQ46*100/'Ипотека в абс.вел.'!AE46-100</f>
        <v>25</v>
      </c>
      <c r="AE43" s="9">
        <f>'Ипотека в абс.вел.'!AR46*100/'Ипотека в абс.вел.'!AF46-100</f>
        <v>30.146425495262719</v>
      </c>
      <c r="AF43" s="9">
        <f>'Ипотека в абс.вел.'!AS46*100/'Ипотека в абс.вел.'!AG46-100</f>
        <v>32.075471698113205</v>
      </c>
      <c r="AG43" s="9">
        <f>'Ипотека в абс.вел.'!AT46*100/'Ипотека в абс.вел.'!AH46-100</f>
        <v>34.217279726261751</v>
      </c>
      <c r="AH43" s="9">
        <f>'Ипотека в абс.вел.'!AU46*100/'Ипотека в абс.вел.'!AI46-100</f>
        <v>40.43624161073825</v>
      </c>
      <c r="AI43" s="9">
        <f>'Ипотека в абс.вел.'!AV46*100/'Ипотека в абс.вел.'!AJ46-100</f>
        <v>42.35772357723576</v>
      </c>
      <c r="AJ43" s="9">
        <f>'Ипотека в абс.вел.'!AW46*100/'Ипотека в абс.вел.'!AK46-100</f>
        <v>48.774509803921575</v>
      </c>
      <c r="AK43" s="9">
        <f>'Ипотека в абс.вел.'!AX46*100/'Ипотека в абс.вел.'!AL46-100</f>
        <v>49.250197316495672</v>
      </c>
      <c r="AL43" s="9">
        <f>'Ипотека в абс.вел.'!AY46*100/'Ипотека в абс.вел.'!AM46-100</f>
        <v>47.279693486590048</v>
      </c>
      <c r="AM43" s="9">
        <f>'Ипотека в абс.вел.'!AZ46*100/'Ипотека в абс.вел.'!AN46-100</f>
        <v>39.985433357611072</v>
      </c>
      <c r="AN43" s="9">
        <f>'Ипотека в абс.вел.'!BA46*100/'Ипотека в абс.вел.'!AO46-100</f>
        <v>45.71843251088535</v>
      </c>
      <c r="AO43" s="9">
        <f>'Ипотека в абс.вел.'!BB46*100/'Ипотека в абс.вел.'!AP46-100</f>
        <v>48.031496062992119</v>
      </c>
      <c r="AP43" s="9">
        <f>'Ипотека в абс.вел.'!BC46*100/'Ипотека в абс.вел.'!AQ46-100</f>
        <v>43.737024221453282</v>
      </c>
      <c r="AQ43" s="9">
        <f>'Ипотека в абс.вел.'!BD46*100/'Ипотека в абс.вел.'!AR46-100</f>
        <v>40.172071475843808</v>
      </c>
      <c r="AR43" s="9">
        <f>'Ипотека в абс.вел.'!BE46*100/'Ипотека в абс.вел.'!AS46-100</f>
        <v>43.701298701298697</v>
      </c>
      <c r="AS43" s="9">
        <f>'Ипотека в абс.вел.'!BF46*100/'Ипотека в абс.вел.'!AT46-100</f>
        <v>43.467176545570425</v>
      </c>
      <c r="AT43" s="9">
        <f>'Ипотека в абс.вел.'!BG46*100/'Ипотека в абс.вел.'!AU46-100</f>
        <v>40.322580645161281</v>
      </c>
      <c r="AU43" s="9">
        <f>'Ипотека в абс.вел.'!BH46*100/'Ипотека в абс.вел.'!AV46-100</f>
        <v>39.691604797258719</v>
      </c>
      <c r="AV43" s="9">
        <f>'Ипотека в абс.вел.'!BI46*100/'Ипотека в абс.вел.'!AW46-100</f>
        <v>32.015376166941252</v>
      </c>
      <c r="AW43" s="9">
        <f>'Ипотека в абс.вел.'!BJ46*100/'Ипотека в абс.вел.'!AX46-100</f>
        <v>28.291909042834476</v>
      </c>
      <c r="AX43" s="9">
        <f>'Ипотека в абс.вел.'!BK46*100/'Ипотека в абс.вел.'!AY46-100</f>
        <v>26.638917793964623</v>
      </c>
      <c r="AY43" s="9">
        <f>'Ипотека в абс.вел.'!BL46*100/'Ипотека в абс.вел.'!AZ46-100</f>
        <v>29.916753381893869</v>
      </c>
      <c r="AZ43" s="9">
        <f>'Ипотека в абс.вел.'!BM46*100/'Ипотека в абс.вел.'!BA46-100</f>
        <v>27.290836653386449</v>
      </c>
      <c r="BA43" s="9">
        <f>'Ипотека в абс.вел.'!BN46*100/'Ипотека в абс.вел.'!BB46-100</f>
        <v>25.193423597678915</v>
      </c>
      <c r="BB43" s="9">
        <f>'Ипотека в абс.вел.'!BO46*100/'Ипотека в абс.вел.'!BC46-100</f>
        <v>23.399133365430913</v>
      </c>
      <c r="BC43" s="9">
        <f>'Ипотека в абс.вел.'!BP46*100/'Ипотека в абс.вел.'!BD46-100</f>
        <v>20.491029272898956</v>
      </c>
      <c r="BD43" s="9">
        <f>'Ипотека в абс.вел.'!BQ46*100/'Ипотека в абс.вел.'!BE46-100</f>
        <v>16.674197921373704</v>
      </c>
      <c r="BE43" s="9">
        <f>'Ипотека в абс.вел.'!BR46*100/'Ипотека в абс.вел.'!BF46-100</f>
        <v>15.637494446912484</v>
      </c>
      <c r="BF43" s="9">
        <f>'Ипотека в абс.вел.'!BS46*100/'Ипотека в абс.вел.'!BG46-100</f>
        <v>13.70796083439761</v>
      </c>
      <c r="BG43" s="9">
        <f>'Ипотека в абс.вел.'!BT46*100/'Ипотека в абс.вел.'!BH46-100</f>
        <v>12.673753066230574</v>
      </c>
      <c r="BH43" s="9">
        <f>'Ипотека в абс.вел.'!BU46*100/'Ипотека в абс.вел.'!BI46-100</f>
        <v>17.054908485856899</v>
      </c>
      <c r="BI43" s="9">
        <f>'Ипотека в абс.вел.'!BV46*100/'Ипотека в абс.вел.'!BJ46-100</f>
        <v>21.846661170651274</v>
      </c>
      <c r="BJ43" s="9">
        <f>'Ипотека в абс.вел.'!BW46*100/'Ипотека в абс.вел.'!BK46-100</f>
        <v>24.281018898931805</v>
      </c>
      <c r="BK43" s="9">
        <f>'Ипотека в абс.вел.'!BX46*100/'Ипотека в абс.вел.'!BL46-100</f>
        <v>23.708450140168196</v>
      </c>
      <c r="BL43" s="9">
        <f>'Ипотека в абс.вел.'!BY46*100/'Ипотека в абс.вел.'!BM46-100</f>
        <v>22.887323943661968</v>
      </c>
      <c r="BM43" s="9">
        <f>'Ипотека в абс.вел.'!BZ46*100/'Ипотека в абс.вел.'!BN46-100</f>
        <v>23.290845886442639</v>
      </c>
      <c r="BN43" s="9">
        <f>'Ипотека в абс.вел.'!CA46*100/'Ипотека в абс.вел.'!BO46-100</f>
        <v>27.467811158798284</v>
      </c>
      <c r="BO43" s="9">
        <f>'Ипотека в абс.вел.'!CB46*100/'Ипотека в абс.вел.'!BP46-100</f>
        <v>34.796238244514115</v>
      </c>
      <c r="BP43" s="9">
        <f>'Ипотека в абс.вел.'!CC46*100/'Ипотека в абс.вел.'!BQ46-100</f>
        <v>35.515104570100704</v>
      </c>
      <c r="BQ43" s="9">
        <f>'Ипотека в абс.вел.'!CD46*100/'Ипотека в абс.вел.'!BR46-100</f>
        <v>38.839800230503272</v>
      </c>
      <c r="BR43" s="9">
        <f>'Ипотека в абс.вел.'!CE46*100/'Ипотека в абс.вел.'!BS46-100</f>
        <v>40.359415949082745</v>
      </c>
      <c r="BS43" s="9">
        <f>'Ипотека в абс.вел.'!CF46*100/'Ипотека в абс.вел.'!BT46-100</f>
        <v>42.924528301886795</v>
      </c>
      <c r="BT43" s="9">
        <f>'Ипотека в абс.вел.'!CG46*100/'Ипотека в абс.вел.'!BU46-100</f>
        <v>46.446339729921817</v>
      </c>
      <c r="BU43" s="9">
        <f>'Ипотека в абс.вел.'!CH46*100/'Ипотека в абс.вел.'!BV46-100</f>
        <v>41.069012178619744</v>
      </c>
      <c r="BV43" s="9">
        <f>'Ипотека в абс.вел.'!CI46*100/'Ипотека в абс.вел.'!BW46-100</f>
        <v>37.983471074380162</v>
      </c>
      <c r="BW43" s="9">
        <f>'Ипотека в абс.вел.'!CJ46*100/'Ипотека в абс.вел.'!BX46-100</f>
        <v>37.423114276464872</v>
      </c>
      <c r="BX43" s="9">
        <f>'Ипотека в абс.вел.'!CK46*100/'Ипотека в абс.вел.'!BY46-100</f>
        <v>36.389684813753576</v>
      </c>
      <c r="BY43" s="9">
        <f>'Ипотека в абс.вел.'!CL46*100/'Ипотека в абс.вел.'!BZ46-100</f>
        <v>36.027568922305761</v>
      </c>
      <c r="BZ43" s="9">
        <f>'Ипотека в абс.вел.'!CM46*100/'Ипотека в абс.вел.'!CA46-100</f>
        <v>34.894398530762174</v>
      </c>
      <c r="CA43" s="9">
        <f>'Ипотека в абс.вел.'!CN46*100/'Ипотека в абс.вел.'!CB46-100</f>
        <v>31.16279069767441</v>
      </c>
      <c r="CB43" s="9">
        <f>'Ипотека в абс.вел.'!CO46*100/'Ипотека в абс.вел.'!CC46-100</f>
        <v>27.922263503858247</v>
      </c>
      <c r="CC43" s="9">
        <f>'Ипотека в абс.вел.'!CP46*100/'Ипотека в абс.вел.'!CD46-100</f>
        <v>26.591034864416159</v>
      </c>
      <c r="CD43" s="9">
        <f>'Ипотека в абс.вел.'!CQ46*100/'Ипотека в абс.вел.'!CE46-100</f>
        <v>23.0728194185116</v>
      </c>
      <c r="CE43" s="9">
        <f>'Ипотека в абс.вел.'!CR46*100/'Ипотека в абс.вел.'!CF46-100</f>
        <v>18.329525260218333</v>
      </c>
      <c r="CF43" s="9">
        <f>'Ипотека в абс.вел.'!CS46*100/'Ипотека в абс.вел.'!CG46-100</f>
        <v>10.046105314244116</v>
      </c>
      <c r="CG43" s="9">
        <f>'Ипотека в абс.вел.'!CT46*100/'Ипотека в абс.вел.'!CH46-100</f>
        <v>8.9208633093525123</v>
      </c>
      <c r="CH43" s="9">
        <f>'Ипотека в абс.вел.'!CU46*100/'Ипотека в абс.вел.'!CI46-100</f>
        <v>6.1571633924293252</v>
      </c>
      <c r="CI43" s="9">
        <f>'Ипотека в абс.вел.'!CV46*100/'Ипотека в абс.вел.'!CJ46-100</f>
        <v>4.7349823321554823</v>
      </c>
      <c r="CJ43" s="9">
        <f>'Ипотека в абс.вел.'!CW46*100/'Ипотека в абс.вел.'!CK46-100</f>
        <v>4.0616246498599509</v>
      </c>
      <c r="CK43" s="9">
        <f>'Ипотека в абс.вел.'!CX46*100/'Ипотека в абс.вел.'!CL46-100</f>
        <v>1.9115614923998123</v>
      </c>
      <c r="CL43" s="9">
        <f>'Ипотека в абс.вел.'!CY46*100/'Ипотека в абс.вел.'!CM46-100</f>
        <v>-2.2691173133651432E-2</v>
      </c>
      <c r="CM43" s="9">
        <f>'Ипотека в абс.вел.'!CZ46*100/'Ипотека в абс.вел.'!CN46-100</f>
        <v>-2.5487588652482316</v>
      </c>
      <c r="CN43" s="9">
        <f>'Ипотека в абс.вел.'!DA46*100/'Ипотека в абс.вел.'!CO46-100</f>
        <v>-1.4521894548704211</v>
      </c>
      <c r="CO43" s="9">
        <f>'Ипотека в абс.вел.'!DB46*100/'Ипотека в абс.вел.'!CP46-100</f>
        <v>-3.4972677595628454</v>
      </c>
      <c r="CP43" s="9">
        <f>'Ипотека в абс.вел.'!DC46*100/'Ипотека в абс.вел.'!CQ46-100</f>
        <v>-3.0775899436497554</v>
      </c>
      <c r="CQ43" s="9">
        <f>'Ипотека в абс.вел.'!DD46*100/'Ипотека в абс.вел.'!CR46-100</f>
        <v>-3.2611027676464346</v>
      </c>
      <c r="CR43" s="9">
        <f>'Ипотека в абс.вел.'!DE46*100/'Ипотека в абс.вел.'!CS46-100</f>
        <v>6.615214994486962E-2</v>
      </c>
      <c r="CS43" s="9">
        <f>'Ипотека в абс.вел.'!DF46*100/'Ипотека в абс.вел.'!CT46-100</f>
        <v>2.4878907970057185</v>
      </c>
    </row>
    <row r="44" spans="1:97" ht="31.5" x14ac:dyDescent="0.25">
      <c r="A44" s="8" t="s">
        <v>43</v>
      </c>
      <c r="B44" s="9">
        <f>'Ипотека в абс.вел.'!O47*100/'Ипотека в абс.вел.'!C47-100</f>
        <v>20.549817536991867</v>
      </c>
      <c r="C44" s="9">
        <f>'Ипотека в абс.вел.'!P47*100/'Ипотека в абс.вел.'!D47-100</f>
        <v>21.925317566638256</v>
      </c>
      <c r="D44" s="9">
        <f>'Ипотека в абс.вел.'!Q47*100/'Ипотека в абс.вел.'!E47-100</f>
        <v>22.437271140773646</v>
      </c>
      <c r="E44" s="9">
        <f>'Ипотека в абс.вел.'!R47*100/'Ипотека в абс.вел.'!F47-100</f>
        <v>23.212853769722329</v>
      </c>
      <c r="F44" s="9">
        <f>'Ипотека в абс.вел.'!S47*100/'Ипотека в абс.вел.'!G47-100</f>
        <v>23.094104009340555</v>
      </c>
      <c r="G44" s="9">
        <f>'Ипотека в абс.вел.'!T47*100/'Ипотека в абс.вел.'!H47-100</f>
        <v>23.732824313542324</v>
      </c>
      <c r="H44" s="9">
        <f>'Ипотека в абс.вел.'!U47*100/'Ипотека в абс.вел.'!I47-100</f>
        <v>23.967116907271617</v>
      </c>
      <c r="I44" s="9">
        <f>'Ипотека в абс.вел.'!V47*100/'Ипотека в абс.вел.'!J47-100</f>
        <v>24.049502184087402</v>
      </c>
      <c r="J44" s="9">
        <f>'Ипотека в абс.вел.'!W47*100/'Ипотека в абс.вел.'!K47-100</f>
        <v>23.608675203282218</v>
      </c>
      <c r="K44" s="9">
        <f>'Ипотека в абс.вел.'!X47*100/'Ипотека в абс.вел.'!L47-100</f>
        <v>23.023287745273748</v>
      </c>
      <c r="L44" s="9">
        <f>'Ипотека в абс.вел.'!Y47*100/'Ипотека в абс.вел.'!M47-100</f>
        <v>24.68301360009346</v>
      </c>
      <c r="M44" s="9">
        <f>'Ипотека в абс.вел.'!Z47*100/'Ипотека в абс.вел.'!N47-100</f>
        <v>24.017622684449762</v>
      </c>
      <c r="N44" s="9">
        <f>'Ипотека в абс.вел.'!AA47*100/'Ипотека в абс.вел.'!O47-100</f>
        <v>20.262072650740151</v>
      </c>
      <c r="O44" s="9">
        <f>'Ипотека в абс.вел.'!AB47*100/'Ипотека в абс.вел.'!P47-100</f>
        <v>19.176250898709654</v>
      </c>
      <c r="P44" s="9">
        <f>'Ипотека в абс.вел.'!AC47*100/'Ипотека в абс.вел.'!Q47-100</f>
        <v>19.948553883789003</v>
      </c>
      <c r="Q44" s="9">
        <f>'Ипотека в абс.вел.'!AD47*100/'Ипотека в абс.вел.'!R47-100</f>
        <v>19.34247441123469</v>
      </c>
      <c r="R44" s="9">
        <f>'Ипотека в абс.вел.'!AE47*100/'Ипотека в абс.вел.'!S47-100</f>
        <v>18.907907951811282</v>
      </c>
      <c r="S44" s="9">
        <f>'Ипотека в абс.вел.'!AF47*100/'Ипотека в абс.вел.'!T47-100</f>
        <v>17.040506937158369</v>
      </c>
      <c r="T44" s="9">
        <f>'Ипотека в абс.вел.'!AG47*100/'Ипотека в абс.вел.'!U47-100</f>
        <v>16.236583986085336</v>
      </c>
      <c r="U44" s="9">
        <f>'Ипотека в абс.вел.'!AH47*100/'Ипотека в абс.вел.'!V47-100</f>
        <v>15.318190001082371</v>
      </c>
      <c r="V44" s="9">
        <f>'Ипотека в абс.вел.'!AI47*100/'Ипотека в абс.вел.'!W47-100</f>
        <v>14.529529583687307</v>
      </c>
      <c r="W44" s="9">
        <f>'Ипотека в абс.вел.'!AJ47*100/'Ипотека в абс.вел.'!X47-100</f>
        <v>13.621522702270354</v>
      </c>
      <c r="X44" s="9">
        <f>'Ипотека в абс.вел.'!AK47*100/'Ипотека в абс.вел.'!Y47-100</f>
        <v>13.887413561034165</v>
      </c>
      <c r="Y44" s="9">
        <f>'Ипотека в абс.вел.'!AL47*100/'Ипотека в абс.вел.'!Z47-100</f>
        <v>13.960846622717412</v>
      </c>
      <c r="Z44" s="9">
        <f>'Ипотека в абс.вел.'!AM47*100/'Ипотека в абс.вел.'!AA47-100</f>
        <v>15.579113715677877</v>
      </c>
      <c r="AA44" s="9">
        <f>'Ипотека в абс.вел.'!AN47*100/'Ипотека в абс.вел.'!AB47-100</f>
        <v>15.871362541501199</v>
      </c>
      <c r="AB44" s="9">
        <f>'Ипотека в абс.вел.'!AO47*100/'Ипотека в абс.вел.'!AC47-100</f>
        <v>14.489053424395223</v>
      </c>
      <c r="AC44" s="9">
        <f>'Ипотека в абс.вел.'!AP47*100/'Ипотека в абс.вел.'!AD47-100</f>
        <v>13.490619313547086</v>
      </c>
      <c r="AD44" s="9">
        <f>'Ипотека в абс.вел.'!AQ47*100/'Ипотека в абс.вел.'!AE47-100</f>
        <v>13.338301043219076</v>
      </c>
      <c r="AE44" s="9">
        <f>'Ипотека в абс.вел.'!AR47*100/'Ипотека в абс.вел.'!AF47-100</f>
        <v>14.756526569153863</v>
      </c>
      <c r="AF44" s="9">
        <f>'Ипотека в абс.вел.'!AS47*100/'Ипотека в абс.вел.'!AG47-100</f>
        <v>15.838868913401186</v>
      </c>
      <c r="AG44" s="9">
        <f>'Ипотека в абс.вел.'!AT47*100/'Ипотека в абс.вел.'!AH47-100</f>
        <v>17.722282543129452</v>
      </c>
      <c r="AH44" s="9">
        <f>'Ипотека в абс.вел.'!AU47*100/'Ипотека в абс.вел.'!AI47-100</f>
        <v>18.682036960009512</v>
      </c>
      <c r="AI44" s="9">
        <f>'Ипотека в абс.вел.'!AV47*100/'Ипотека в абс.вел.'!AJ47-100</f>
        <v>21.275969630981109</v>
      </c>
      <c r="AJ44" s="9">
        <f>'Ипотека в абс.вел.'!AW47*100/'Ипотека в абс.вел.'!AK47-100</f>
        <v>20.594357076780753</v>
      </c>
      <c r="AK44" s="9">
        <f>'Ипотека в абс.вел.'!AX47*100/'Ипотека в абс.вел.'!AL47-100</f>
        <v>21.690945444158814</v>
      </c>
      <c r="AL44" s="9">
        <f>'Ипотека в абс.вел.'!AY47*100/'Ипотека в абс.вел.'!AM47-100</f>
        <v>22.662792685011112</v>
      </c>
      <c r="AM44" s="9">
        <f>'Ипотека в абс.вел.'!AZ47*100/'Ипотека в абс.вел.'!AN47-100</f>
        <v>23.248497106579023</v>
      </c>
      <c r="AN44" s="9">
        <f>'Ипотека в абс.вел.'!BA47*100/'Ипотека в абс.вел.'!AO47-100</f>
        <v>25.539387857501254</v>
      </c>
      <c r="AO44" s="9">
        <f>'Ипотека в абс.вел.'!BB47*100/'Ипотека в абс.вел.'!AP47-100</f>
        <v>27.760269807043727</v>
      </c>
      <c r="AP44" s="9">
        <f>'Ипотека в абс.вел.'!BC47*100/'Ипотека в абс.вел.'!AQ47-100</f>
        <v>28.402366863905314</v>
      </c>
      <c r="AQ44" s="9">
        <f>'Ипотека в абс.вел.'!BD47*100/'Ипотека в абс.вел.'!AR47-100</f>
        <v>29.154565989028725</v>
      </c>
      <c r="AR44" s="9">
        <f>'Ипотека в абс.вел.'!BE47*100/'Ипотека в абс.вел.'!AS47-100</f>
        <v>29.214015151515156</v>
      </c>
      <c r="AS44" s="9">
        <f>'Ипотека в абс.вел.'!BF47*100/'Ипотека в абс.вел.'!AT47-100</f>
        <v>28.586800573888098</v>
      </c>
      <c r="AT44" s="9">
        <f>'Ипотека в абс.вел.'!BG47*100/'Ипотека в абс.вел.'!AU47-100</f>
        <v>27.842587493115701</v>
      </c>
      <c r="AU44" s="9">
        <f>'Ипотека в абс.вел.'!BH47*100/'Ипотека в абс.вел.'!AV47-100</f>
        <v>26.963020479471993</v>
      </c>
      <c r="AV44" s="9">
        <f>'Ипотека в абс.вел.'!BI47*100/'Ипотека в абс.вел.'!AW47-100</f>
        <v>26.757119570428614</v>
      </c>
      <c r="AW44" s="9">
        <f>'Ипотека в абс.вел.'!BJ47*100/'Ипотека в абс.вел.'!AX47-100</f>
        <v>27.772040184020284</v>
      </c>
      <c r="AX44" s="9">
        <f>'Ипотека в абс.вел.'!BK47*100/'Ипотека в абс.вел.'!AY47-100</f>
        <v>28.112953416004842</v>
      </c>
      <c r="AY44" s="9">
        <f>'Ипотека в абс.вел.'!BL47*100/'Ипотека в абс.вел.'!AZ47-100</f>
        <v>28.495236358663448</v>
      </c>
      <c r="AZ44" s="9">
        <f>'Ипотека в абс.вел.'!BM47*100/'Ипотека в абс.вел.'!BA47-100</f>
        <v>27.635669242383869</v>
      </c>
      <c r="BA44" s="9">
        <f>'Ипотека в абс.вел.'!BN47*100/'Ипотека в абс.вел.'!BB47-100</f>
        <v>24.086896312965209</v>
      </c>
      <c r="BB44" s="9">
        <f>'Ипотека в абс.вел.'!BO47*100/'Ипотека в абс.вел.'!BC47-100</f>
        <v>21.897934801160602</v>
      </c>
      <c r="BC44" s="9">
        <f>'Ипотека в абс.вел.'!BP47*100/'Ипотека в абс.вел.'!BD47-100</f>
        <v>19.63772642098688</v>
      </c>
      <c r="BD44" s="9">
        <f>'Ипотека в абс.вел.'!BQ47*100/'Ипотека в абс.вел.'!BE47-100</f>
        <v>18.472374903301983</v>
      </c>
      <c r="BE44" s="9">
        <f>'Ипотека в абс.вел.'!BR47*100/'Ипотека в абс.вел.'!BF47-100</f>
        <v>15.86770272962741</v>
      </c>
      <c r="BF44" s="9">
        <f>'Ипотека в абс.вел.'!BS47*100/'Ипотека в абс.вел.'!BG47-100</f>
        <v>16.577896138482018</v>
      </c>
      <c r="BG44" s="9">
        <f>'Ипотека в абс.вел.'!BT47*100/'Ипотека в абс.вел.'!BH47-100</f>
        <v>16.149376958948096</v>
      </c>
      <c r="BH44" s="9">
        <f>'Ипотека в абс.вел.'!BU47*100/'Ипотека в абс.вел.'!BI47-100</f>
        <v>17.610348349029849</v>
      </c>
      <c r="BI44" s="9">
        <f>'Ипотека в абс.вел.'!BV47*100/'Ипотека в абс.вел.'!BJ47-100</f>
        <v>17.859504739510612</v>
      </c>
      <c r="BJ44" s="9">
        <f>'Ипотека в абс.вел.'!BW47*100/'Ипотека в абс.вел.'!BK47-100</f>
        <v>17.285382830626446</v>
      </c>
      <c r="BK44" s="9">
        <f>'Ипотека в абс.вел.'!BX47*100/'Ипотека в абс.вел.'!BL47-100</f>
        <v>17.166879523201359</v>
      </c>
      <c r="BL44" s="9">
        <f>'Ипотека в абс.вел.'!BY47*100/'Ипотека в абс.вел.'!BM47-100</f>
        <v>17.640304791065034</v>
      </c>
      <c r="BM44" s="9">
        <f>'Ипотека в абс.вел.'!BZ47*100/'Ипотека в абс.вел.'!BN47-100</f>
        <v>21.259677756852895</v>
      </c>
      <c r="BN44" s="9">
        <f>'Ипотека в абс.вел.'!CA47*100/'Ипотека в абс.вел.'!BO47-100</f>
        <v>24.460935312237467</v>
      </c>
      <c r="BO44" s="9">
        <f>'Ипотека в абс.вел.'!CB47*100/'Ипотека в абс.вел.'!BP47-100</f>
        <v>27.625213184365322</v>
      </c>
      <c r="BP44" s="9">
        <f>'Ипотека в абс.вел.'!CC47*100/'Ипотека в абс.вел.'!BQ47-100</f>
        <v>27.486425183861428</v>
      </c>
      <c r="BQ44" s="9">
        <f>'Ипотека в абс.вел.'!CD47*100/'Ипотека в абс.вел.'!BR47-100</f>
        <v>32.589331774254561</v>
      </c>
      <c r="BR44" s="9">
        <f>'Ипотека в абс.вел.'!CE47*100/'Ипотека в абс.вел.'!BS47-100</f>
        <v>35.368024994121015</v>
      </c>
      <c r="BS44" s="9">
        <f>'Ипотека в абс.вел.'!CF47*100/'Ипотека в абс.вел.'!BT47-100</f>
        <v>36.673577516701215</v>
      </c>
      <c r="BT44" s="9">
        <f>'Ипотека в абс.вел.'!CG47*100/'Ипотека в абс.вел.'!BU47-100</f>
        <v>37.028461167390248</v>
      </c>
      <c r="BU44" s="9">
        <f>'Ипотека в абс.вел.'!CH47*100/'Ипотека в абс.вел.'!BV47-100</f>
        <v>33.841453910658061</v>
      </c>
      <c r="BV44" s="9">
        <f>'Ипотека в абс.вел.'!CI47*100/'Ипотека в абс.вел.'!BW47-100</f>
        <v>33.274604352126602</v>
      </c>
      <c r="BW44" s="9">
        <f>'Ипотека в абс.вел.'!CJ47*100/'Ипотека в абс.вел.'!BX47-100</f>
        <v>31.059436218851232</v>
      </c>
      <c r="BX44" s="9">
        <f>'Ипотека в абс.вел.'!CK47*100/'Ипотека в абс.вел.'!BY47-100</f>
        <v>29.227174588151797</v>
      </c>
      <c r="BY44" s="9">
        <f>'Ипотека в абс.вел.'!CL47*100/'Ипотека в абс.вел.'!BZ47-100</f>
        <v>27.037676157607137</v>
      </c>
      <c r="BZ44" s="9">
        <f>'Ипотека в абс.вел.'!CM47*100/'Ипотека в абс.вел.'!CA47-100</f>
        <v>26.38935763302959</v>
      </c>
      <c r="CA44" s="9">
        <f>'Ипотека в абс.вел.'!CN47*100/'Ипотека в абс.вел.'!CB47-100</f>
        <v>24.642740263990405</v>
      </c>
      <c r="CB44" s="9">
        <f>'Ипотека в абс.вел.'!CO47*100/'Ипотека в абс.вел.'!CC47-100</f>
        <v>22.077852059521248</v>
      </c>
      <c r="CC44" s="9">
        <f>'Ипотека в абс.вел.'!CP47*100/'Ипотека в абс.вел.'!CD47-100</f>
        <v>18.169792234067387</v>
      </c>
      <c r="CD44" s="9">
        <f>'Ипотека в абс.вел.'!CQ47*100/'Ипотека в абс.вел.'!CE47-100</f>
        <v>12.800595607395465</v>
      </c>
      <c r="CE44" s="9">
        <f>'Ипотека в абс.вел.'!CR47*100/'Ипотека в абс.вел.'!CF47-100</f>
        <v>9.9154848185692686</v>
      </c>
      <c r="CF44" s="9">
        <f>'Ипотека в абс.вел.'!CS47*100/'Ипотека в абс.вел.'!CG47-100</f>
        <v>4.3652749419136825</v>
      </c>
      <c r="CG44" s="9">
        <f>'Ипотека в абс.вел.'!CT47*100/'Ипотека в абс.вел.'!CH47-100</f>
        <v>3.5565389542331474</v>
      </c>
      <c r="CH44" s="9">
        <f>'Ипотека в абс.вел.'!CU47*100/'Ипотека в абс.вел.'!CI47-100</f>
        <v>-2.711227590045695</v>
      </c>
      <c r="CI44" s="9">
        <f>'Ипотека в абс.вел.'!CV47*100/'Ипотека в абс.вел.'!CJ47-100</f>
        <v>-3.063416888067465</v>
      </c>
      <c r="CJ44" s="9">
        <f>'Ипотека в абс.вел.'!CW47*100/'Ипотека в абс.вел.'!CK47-100</f>
        <v>-3.2568145927265277</v>
      </c>
      <c r="CK44" s="9">
        <f>'Ипотека в абс.вел.'!CX47*100/'Ипотека в абс.вел.'!CL47-100</f>
        <v>-3.6132304000362296</v>
      </c>
      <c r="CL44" s="9">
        <f>'Ипотека в абс.вел.'!CY47*100/'Ипотека в абс.вел.'!CM47-100</f>
        <v>-4.5728654398184148</v>
      </c>
      <c r="CM44" s="9">
        <f>'Ипотека в абс.вел.'!CZ47*100/'Ипотека в абс.вел.'!CN47-100</f>
        <v>-5.7938036058113056</v>
      </c>
      <c r="CN44" s="9">
        <f>'Ипотека в абс.вел.'!DA47*100/'Ипотека в абс.вел.'!CO47-100</f>
        <v>-5.7677869540255244</v>
      </c>
      <c r="CO44" s="9">
        <f>'Ипотека в абс.вел.'!DB47*100/'Ипотека в абс.вел.'!CP47-100</f>
        <v>-5.1165547214539657</v>
      </c>
      <c r="CP44" s="9">
        <f>'Ипотека в абс.вел.'!DC47*100/'Ипотека в абс.вел.'!CQ47-100</f>
        <v>-4.4881525971883036</v>
      </c>
      <c r="CQ44" s="9">
        <f>'Ипотека в абс.вел.'!DD47*100/'Ипотека в абс.вел.'!CR47-100</f>
        <v>-3.7240684352340736</v>
      </c>
      <c r="CR44" s="9">
        <f>'Ипотека в абс.вел.'!DE47*100/'Ипотека в абс.вел.'!CS47-100</f>
        <v>1.0906474173019376</v>
      </c>
      <c r="CS44" s="9">
        <f>'Ипотека в абс.вел.'!DF47*100/'Ипотека в абс.вел.'!CT47-100</f>
        <v>1.8330259547478676</v>
      </c>
    </row>
    <row r="45" spans="1:97" ht="31.5" x14ac:dyDescent="0.25">
      <c r="A45" s="8" t="s">
        <v>44</v>
      </c>
      <c r="B45" s="9">
        <f>'Ипотека в абс.вел.'!O48*100/'Ипотека в абс.вел.'!C48-100</f>
        <v>18.750263044923869</v>
      </c>
      <c r="C45" s="9">
        <f>'Ипотека в абс.вел.'!P48*100/'Ипотека в абс.вел.'!D48-100</f>
        <v>19.954742886173364</v>
      </c>
      <c r="D45" s="9">
        <f>'Ипотека в абс.вел.'!Q48*100/'Ипотека в абс.вел.'!E48-100</f>
        <v>20.608311098658334</v>
      </c>
      <c r="E45" s="9">
        <f>'Ипотека в абс.вел.'!R48*100/'Ипотека в абс.вел.'!F48-100</f>
        <v>22.286728071101834</v>
      </c>
      <c r="F45" s="9">
        <f>'Ипотека в абс.вел.'!S48*100/'Ипотека в абс.вел.'!G48-100</f>
        <v>22.872131479909271</v>
      </c>
      <c r="G45" s="9">
        <f>'Ипотека в абс.вел.'!T48*100/'Ипотека в абс.вел.'!H48-100</f>
        <v>23.436380106675415</v>
      </c>
      <c r="H45" s="9">
        <f>'Ипотека в абс.вел.'!U48*100/'Ипотека в абс.вел.'!I48-100</f>
        <v>24.043518078507518</v>
      </c>
      <c r="I45" s="9">
        <f>'Ипотека в абс.вел.'!V48*100/'Ипотека в абс.вел.'!J48-100</f>
        <v>23.548309947922334</v>
      </c>
      <c r="J45" s="9">
        <f>'Ипотека в абс.вел.'!W48*100/'Ипотека в абс.вел.'!K48-100</f>
        <v>23.886632548588693</v>
      </c>
      <c r="K45" s="9">
        <f>'Ипотека в абс.вел.'!X48*100/'Ипотека в абс.вел.'!L48-100</f>
        <v>23.477644344675554</v>
      </c>
      <c r="L45" s="9">
        <f>'Ипотека в абс.вел.'!Y48*100/'Ипотека в абс.вел.'!M48-100</f>
        <v>23.886323510928236</v>
      </c>
      <c r="M45" s="9">
        <f>'Ипотека в абс.вел.'!Z48*100/'Ипотека в абс.вел.'!N48-100</f>
        <v>23.931320403744223</v>
      </c>
      <c r="N45" s="9">
        <f>'Ипотека в абс.вел.'!AA48*100/'Ипотека в абс.вел.'!O48-100</f>
        <v>19.125220931687636</v>
      </c>
      <c r="O45" s="9">
        <f>'Ипотека в абс.вел.'!AB48*100/'Ипотека в абс.вел.'!P48-100</f>
        <v>17.705335221442709</v>
      </c>
      <c r="P45" s="9">
        <f>'Ипотека в абс.вел.'!AC48*100/'Ипотека в абс.вел.'!Q48-100</f>
        <v>17.905864396633817</v>
      </c>
      <c r="Q45" s="9">
        <f>'Ипотека в абс.вел.'!AD48*100/'Ипотека в абс.вел.'!R48-100</f>
        <v>18.388418722873055</v>
      </c>
      <c r="R45" s="9">
        <f>'Ипотека в абс.вел.'!AE48*100/'Ипотека в абс.вел.'!S48-100</f>
        <v>17.226202426925738</v>
      </c>
      <c r="S45" s="9">
        <f>'Ипотека в абс.вел.'!AF48*100/'Ипотека в абс.вел.'!T48-100</f>
        <v>16.413946294382583</v>
      </c>
      <c r="T45" s="9">
        <f>'Ипотека в абс.вел.'!AG48*100/'Ипотека в абс.вел.'!U48-100</f>
        <v>14.8336295690616</v>
      </c>
      <c r="U45" s="9">
        <f>'Ипотека в абс.вел.'!AH48*100/'Ипотека в абс.вел.'!V48-100</f>
        <v>14.524270450460151</v>
      </c>
      <c r="V45" s="9">
        <f>'Ипотека в абс.вел.'!AI48*100/'Ипотека в абс.вел.'!W48-100</f>
        <v>13.859211076224042</v>
      </c>
      <c r="W45" s="9">
        <f>'Ипотека в абс.вел.'!AJ48*100/'Ипотека в абс.вел.'!X48-100</f>
        <v>13.117289335980615</v>
      </c>
      <c r="X45" s="9">
        <f>'Ипотека в абс.вел.'!AK48*100/'Ипотека в абс.вел.'!Y48-100</f>
        <v>14.522287895950569</v>
      </c>
      <c r="Y45" s="9">
        <f>'Ипотека в абс.вел.'!AL48*100/'Ипотека в абс.вел.'!Z48-100</f>
        <v>14.927951942325024</v>
      </c>
      <c r="Z45" s="9">
        <f>'Ипотека в абс.вел.'!AM48*100/'Ипотека в абс.вел.'!AA48-100</f>
        <v>17.004233894038222</v>
      </c>
      <c r="AA45" s="9">
        <f>'Ипотека в абс.вел.'!AN48*100/'Ипотека в абс.вел.'!AB48-100</f>
        <v>16.713752966436886</v>
      </c>
      <c r="AB45" s="9">
        <f>'Ипотека в абс.вел.'!AO48*100/'Ипотека в абс.вел.'!AC48-100</f>
        <v>15.151179532617121</v>
      </c>
      <c r="AC45" s="9">
        <f>'Ипотека в абс.вел.'!AP48*100/'Ипотека в абс.вел.'!AD48-100</f>
        <v>14.112291350531109</v>
      </c>
      <c r="AD45" s="9">
        <f>'Ипотека в абс.вел.'!AQ48*100/'Ипотека в абс.вел.'!AE48-100</f>
        <v>13.6144190537496</v>
      </c>
      <c r="AE45" s="9">
        <f>'Ипотека в абс.вел.'!AR48*100/'Ипотека в абс.вел.'!AF48-100</f>
        <v>14.138626472773595</v>
      </c>
      <c r="AF45" s="9">
        <f>'Ипотека в абс.вел.'!AS48*100/'Ипотека в абс.вел.'!AG48-100</f>
        <v>15.213045765386639</v>
      </c>
      <c r="AG45" s="9">
        <f>'Ипотека в абс.вел.'!AT48*100/'Ипотека в абс.вел.'!AH48-100</f>
        <v>17.100604040824834</v>
      </c>
      <c r="AH45" s="9">
        <f>'Ипотека в абс.вел.'!AU48*100/'Ипотека в абс.вел.'!AI48-100</f>
        <v>18.056265984654729</v>
      </c>
      <c r="AI45" s="9">
        <f>'Ипотека в абс.вел.'!AV48*100/'Ипотека в абс.вел.'!AJ48-100</f>
        <v>21.676476557743044</v>
      </c>
      <c r="AJ45" s="9">
        <f>'Ипотека в абс.вел.'!AW48*100/'Ипотека в абс.вел.'!AK48-100</f>
        <v>21.662669864108707</v>
      </c>
      <c r="AK45" s="9">
        <f>'Ипотека в абс.вел.'!AX48*100/'Ипотека в абс.вел.'!AL48-100</f>
        <v>23.30383480825958</v>
      </c>
      <c r="AL45" s="9">
        <f>'Ипотека в абс.вел.'!AY48*100/'Ипотека в абс.вел.'!AM48-100</f>
        <v>24.215158924205383</v>
      </c>
      <c r="AM45" s="9">
        <f>'Ипотека в абс.вел.'!AZ48*100/'Ипотека в абс.вел.'!AN48-100</f>
        <v>25.464756003098373</v>
      </c>
      <c r="AN45" s="9">
        <f>'Ипотека в абс.вел.'!BA48*100/'Ипотека в абс.вел.'!AO48-100</f>
        <v>28.585168798691939</v>
      </c>
      <c r="AO45" s="9">
        <f>'Ипотека в абс.вел.'!BB48*100/'Ипотека в абс.вел.'!AP48-100</f>
        <v>33.301671732522806</v>
      </c>
      <c r="AP45" s="9">
        <f>'Ипотека в абс.вел.'!BC48*100/'Ипотека в абс.вел.'!AQ48-100</f>
        <v>35.694050991501427</v>
      </c>
      <c r="AQ45" s="9">
        <f>'Ипотека в абс.вел.'!BD48*100/'Ипотека в абс.вел.'!AR48-100</f>
        <v>37.301218264670325</v>
      </c>
      <c r="AR45" s="9">
        <f>'Ипотека в абс.вел.'!BE48*100/'Ипотека в абс.вел.'!AS48-100</f>
        <v>39.393662679207381</v>
      </c>
      <c r="AS45" s="9">
        <f>'Ипотека в абс.вел.'!BF48*100/'Ипотека в абс.вел.'!AT48-100</f>
        <v>39.976876556385633</v>
      </c>
      <c r="AT45" s="9">
        <f>'Ипотека в абс.вел.'!BG48*100/'Ипотека в абс.вел.'!AU48-100</f>
        <v>42.001733102253041</v>
      </c>
      <c r="AU45" s="9">
        <f>'Ипотека в абс.вел.'!BH48*100/'Ипотека в абс.вел.'!AV48-100</f>
        <v>42.293577981651367</v>
      </c>
      <c r="AV45" s="9">
        <f>'Ипотека в абс.вел.'!BI48*100/'Ипотека в абс.вел.'!AW48-100</f>
        <v>43.068331143232598</v>
      </c>
      <c r="AW45" s="9">
        <f>'Ипотека в абс.вел.'!BJ48*100/'Ипотека в абс.вел.'!AX48-100</f>
        <v>45.287081339712927</v>
      </c>
      <c r="AX45" s="9">
        <f>'Ипотека в абс.вел.'!BK48*100/'Ипотека в абс.вел.'!AY48-100</f>
        <v>46.10660577907251</v>
      </c>
      <c r="AY45" s="9">
        <f>'Ипотека в абс.вел.'!BL48*100/'Ипотека в абс.вел.'!AZ48-100</f>
        <v>47.160055564130261</v>
      </c>
      <c r="AZ45" s="9">
        <f>'Ипотека в абс.вел.'!BM48*100/'Ипотека в абс.вел.'!BA48-100</f>
        <v>47.66250280499662</v>
      </c>
      <c r="BA45" s="9">
        <f>'Ипотека в абс.вел.'!BN48*100/'Ипотека в абс.вел.'!BB48-100</f>
        <v>40.964799771982342</v>
      </c>
      <c r="BB45" s="9">
        <f>'Ипотека в абс.вел.'!BO48*100/'Ипотека в абс.вел.'!BC48-100</f>
        <v>36.924147529575492</v>
      </c>
      <c r="BC45" s="9">
        <f>'Ипотека в абс.вел.'!BP48*100/'Ипотека в абс.вел.'!BD48-100</f>
        <v>33.595231644540775</v>
      </c>
      <c r="BD45" s="9">
        <f>'Ипотека в абс.вел.'!BQ48*100/'Ипотека в абс.вел.'!BE48-100</f>
        <v>32.060268588273829</v>
      </c>
      <c r="BE45" s="9">
        <f>'Ипотека в абс.вел.'!BR48*100/'Ипотека в абс.вел.'!BF48-100</f>
        <v>28.330897769871029</v>
      </c>
      <c r="BF45" s="9">
        <f>'Ипотека в абс.вел.'!BS48*100/'Ипотека в абс.вел.'!BG48-100</f>
        <v>28.370049429425762</v>
      </c>
      <c r="BG45" s="9">
        <f>'Ипотека в абс.вел.'!BT48*100/'Ипотека в абс.вел.'!BH48-100</f>
        <v>28.908035871285392</v>
      </c>
      <c r="BH45" s="9">
        <f>'Ипотека в абс.вел.'!BU48*100/'Ипотека в абс.вел.'!BI48-100</f>
        <v>31.526980482204351</v>
      </c>
      <c r="BI45" s="9">
        <f>'Ипотека в абс.вел.'!BV48*100/'Ипотека в абс.вел.'!BJ48-100</f>
        <v>30.808496624403091</v>
      </c>
      <c r="BJ45" s="9">
        <f>'Ипотека в абс.вел.'!BW48*100/'Ипотека в абс.вел.'!BK48-100</f>
        <v>30.964056690197765</v>
      </c>
      <c r="BK45" s="9">
        <f>'Ипотека в абс.вел.'!BX48*100/'Ипотека в абс.вел.'!BL48-100</f>
        <v>30.515496355341128</v>
      </c>
      <c r="BL45" s="9">
        <f>'Ипотека в абс.вел.'!BY48*100/'Ипотека в абс.вел.'!BM48-100</f>
        <v>29.421001975583806</v>
      </c>
      <c r="BM45" s="9">
        <f>'Ипотека в абс.вел.'!BZ48*100/'Ипотека в абс.вел.'!BN48-100</f>
        <v>32.937370469595095</v>
      </c>
      <c r="BN45" s="9">
        <f>'Ипотека в абс.вел.'!CA48*100/'Ипотека в абс.вел.'!BO48-100</f>
        <v>37.405976824557825</v>
      </c>
      <c r="BO45" s="9">
        <f>'Ипотека в абс.вел.'!CB48*100/'Ипотека в абс.вел.'!BP48-100</f>
        <v>41.528087609004245</v>
      </c>
      <c r="BP45" s="9">
        <f>'Ипотека в абс.вел.'!CC48*100/'Ипотека в абс.вел.'!BQ48-100</f>
        <v>40.686541991170202</v>
      </c>
      <c r="BQ45" s="9">
        <f>'Ипотека в абс.вел.'!CD48*100/'Ипотека в абс.вел.'!BR48-100</f>
        <v>46.826418457273007</v>
      </c>
      <c r="BR45" s="9">
        <f>'Ипотека в абс.вел.'!CE48*100/'Ипотека в абс.вел.'!BS48-100</f>
        <v>47.494770868986507</v>
      </c>
      <c r="BS45" s="9">
        <f>'Ипотека в абс.вел.'!CF48*100/'Ипотека в абс.вел.'!BT48-100</f>
        <v>46.796708043468385</v>
      </c>
      <c r="BT45" s="9">
        <f>'Ипотека в абс.вел.'!CG48*100/'Ипотека в абс.вел.'!BU48-100</f>
        <v>45.142283519553075</v>
      </c>
      <c r="BU45" s="9">
        <f>'Ипотека в абс.вел.'!CH48*100/'Ипотека в абс.вел.'!BV48-100</f>
        <v>39.979859013091641</v>
      </c>
      <c r="BV45" s="9">
        <f>'Ипотека в абс.вел.'!CI48*100/'Ипотека в абс.вел.'!BW48-100</f>
        <v>38.896432539192688</v>
      </c>
      <c r="BW45" s="9">
        <f>'Ипотека в абс.вел.'!CJ48*100/'Ипотека в абс.вел.'!BX48-100</f>
        <v>37.274991963998701</v>
      </c>
      <c r="BX45" s="9">
        <f>'Ипотека в абс.вел.'!CK48*100/'Ипотека в абс.вел.'!BY48-100</f>
        <v>34.885905514892954</v>
      </c>
      <c r="BY45" s="9">
        <f>'Ипотека в абс.вел.'!CL48*100/'Ипотека в абс.вел.'!BZ48-100</f>
        <v>34.016502528613245</v>
      </c>
      <c r="BZ45" s="9">
        <f>'Ипотека в абс.вел.'!CM48*100/'Ипотека в абс.вел.'!CA48-100</f>
        <v>31.79464417813287</v>
      </c>
      <c r="CA45" s="9">
        <f>'Ипотека в абс.вел.'!CN48*100/'Ипотека в абс.вел.'!CB48-100</f>
        <v>30.377933010926029</v>
      </c>
      <c r="CB45" s="9">
        <f>'Ипотека в абс.вел.'!CO48*100/'Ипотека в абс.вел.'!CC48-100</f>
        <v>27.181693170198514</v>
      </c>
      <c r="CC45" s="9">
        <f>'Ипотека в абс.вел.'!CP48*100/'Ипотека в абс.вел.'!CD48-100</f>
        <v>23.084704612894527</v>
      </c>
      <c r="CD45" s="9">
        <f>'Ипотека в абс.вел.'!CQ48*100/'Ипотека в абс.вел.'!CE48-100</f>
        <v>17.597576304508976</v>
      </c>
      <c r="CE45" s="9">
        <f>'Ипотека в абс.вел.'!CR48*100/'Ипотека в абс.вел.'!CF48-100</f>
        <v>14.158277838005262</v>
      </c>
      <c r="CF45" s="9">
        <f>'Ипотека в абс.вел.'!CS48*100/'Ипотека в абс.вел.'!CG48-100</f>
        <v>9.1595248834761662</v>
      </c>
      <c r="CG45" s="9">
        <f>'Ипотека в абс.вел.'!CT48*100/'Ипотека в абс.вел.'!CH48-100</f>
        <v>8.8788968824940042</v>
      </c>
      <c r="CH45" s="9">
        <f>'Ипотека в абс.вел.'!CU48*100/'Ипотека в абс.вел.'!CI48-100</f>
        <v>3.2823794288422761</v>
      </c>
      <c r="CI45" s="9">
        <f>'Ипотека в абс.вел.'!CV48*100/'Ипотека в абс.вел.'!CJ48-100</f>
        <v>2.1191277623298674</v>
      </c>
      <c r="CJ45" s="9">
        <f>'Ипотека в абс.вел.'!CW48*100/'Ипотека в абс.вел.'!CK48-100</f>
        <v>1.146190006383847</v>
      </c>
      <c r="CK45" s="9">
        <f>'Ипотека в абс.вел.'!CX48*100/'Ипотека в абс.вел.'!CL48-100</f>
        <v>-0.88239466591005566</v>
      </c>
      <c r="CL45" s="9">
        <f>'Ипотека в абс.вел.'!CY48*100/'Ипотека в абс.вел.'!CM48-100</f>
        <v>-1.8101706331387533</v>
      </c>
      <c r="CM45" s="9">
        <f>'Ипотека в абс.вел.'!CZ48*100/'Ипотека в абс.вел.'!CN48-100</f>
        <v>-3.3301277648028531</v>
      </c>
      <c r="CN45" s="9">
        <f>'Ипотека в абс.вел.'!DA48*100/'Ипотека в абс.вел.'!CO48-100</f>
        <v>-2.7391183809259729</v>
      </c>
      <c r="CO45" s="9">
        <f>'Ипотека в абс.вел.'!DB48*100/'Ипотека в абс.вел.'!CP48-100</f>
        <v>-2.7861487041805901</v>
      </c>
      <c r="CP45" s="9">
        <f>'Ипотека в абс.вел.'!DC48*100/'Ипотека в абс.вел.'!CQ48-100</f>
        <v>-2.1103406692794664</v>
      </c>
      <c r="CQ45" s="9">
        <f>'Ипотека в абс.вел.'!DD48*100/'Ипотека в абс.вел.'!CR48-100</f>
        <v>-1.93726937269372</v>
      </c>
      <c r="CR45" s="9">
        <f>'Ипотека в абс.вел.'!DE48*100/'Ипотека в абс.вел.'!CS48-100</f>
        <v>0.5399300294757694</v>
      </c>
      <c r="CS45" s="9">
        <f>'Ипотека в абс.вел.'!DF48*100/'Ипотека в абс.вел.'!CT48-100</f>
        <v>1.850118385551454</v>
      </c>
    </row>
    <row r="46" spans="1:97" ht="31.5" x14ac:dyDescent="0.25">
      <c r="A46" s="8" t="s">
        <v>45</v>
      </c>
      <c r="B46" s="9">
        <f>'Ипотека в абс.вел.'!O49*100/'Ипотека в абс.вел.'!C49-100</f>
        <v>17.663759310090967</v>
      </c>
      <c r="C46" s="9">
        <f>'Ипотека в абс.вел.'!P49*100/'Ипотека в абс.вел.'!D49-100</f>
        <v>18.320758091720819</v>
      </c>
      <c r="D46" s="9">
        <f>'Ипотека в абс.вел.'!Q49*100/'Ипотека в абс.вел.'!E49-100</f>
        <v>18.535902933194507</v>
      </c>
      <c r="E46" s="9">
        <f>'Ипотека в абс.вел.'!R49*100/'Ипотека в абс.вел.'!F49-100</f>
        <v>20.219752066547827</v>
      </c>
      <c r="F46" s="9">
        <f>'Ипотека в абс.вел.'!S49*100/'Ипотека в абс.вел.'!G49-100</f>
        <v>20.570603970221484</v>
      </c>
      <c r="G46" s="9">
        <f>'Ипотека в абс.вел.'!T49*100/'Ипотека в абс.вел.'!H49-100</f>
        <v>19.628682757422055</v>
      </c>
      <c r="H46" s="9">
        <f>'Ипотека в абс.вел.'!U49*100/'Ипотека в абс.вел.'!I49-100</f>
        <v>20.215585177254169</v>
      </c>
      <c r="I46" s="9">
        <f>'Ипотека в абс.вел.'!V49*100/'Ипотека в абс.вел.'!J49-100</f>
        <v>21.587761672228197</v>
      </c>
      <c r="J46" s="9">
        <f>'Ипотека в абс.вел.'!W49*100/'Ипотека в абс.вел.'!K49-100</f>
        <v>22.100798082645667</v>
      </c>
      <c r="K46" s="9">
        <f>'Ипотека в абс.вел.'!X49*100/'Ипотека в абс.вел.'!L49-100</f>
        <v>20.943534841559256</v>
      </c>
      <c r="L46" s="9">
        <f>'Ипотека в абс.вел.'!Y49*100/'Ипотека в абс.вел.'!M49-100</f>
        <v>21.904752704659316</v>
      </c>
      <c r="M46" s="9">
        <f>'Ипотека в абс.вел.'!Z49*100/'Ипотека в абс.вел.'!N49-100</f>
        <v>21.257836553078548</v>
      </c>
      <c r="N46" s="9">
        <f>'Ипотека в абс.вел.'!AA49*100/'Ипотека в абс.вел.'!O49-100</f>
        <v>17.999913963606616</v>
      </c>
      <c r="O46" s="9">
        <f>'Ипотека в абс.вел.'!AB49*100/'Ипотека в абс.вел.'!P49-100</f>
        <v>17.393218864916449</v>
      </c>
      <c r="P46" s="9">
        <f>'Ипотека в абс.вел.'!AC49*100/'Ипотека в абс.вел.'!Q49-100</f>
        <v>17.287001153102537</v>
      </c>
      <c r="Q46" s="9">
        <f>'Ипотека в абс.вел.'!AD49*100/'Ипотека в абс.вел.'!R49-100</f>
        <v>16.623393285449922</v>
      </c>
      <c r="R46" s="9">
        <f>'Ипотека в абс.вел.'!AE49*100/'Ипотека в абс.вел.'!S49-100</f>
        <v>15.590635081200006</v>
      </c>
      <c r="S46" s="9">
        <f>'Ипотека в абс.вел.'!AF49*100/'Ипотека в абс.вел.'!T49-100</f>
        <v>15.336833959433463</v>
      </c>
      <c r="T46" s="9">
        <f>'Ипотека в абс.вел.'!AG49*100/'Ипотека в абс.вел.'!U49-100</f>
        <v>14.013246225101256</v>
      </c>
      <c r="U46" s="9">
        <f>'Ипотека в абс.вел.'!AH49*100/'Ипотека в абс.вел.'!V49-100</f>
        <v>13.561308449593412</v>
      </c>
      <c r="V46" s="9">
        <f>'Ипотека в абс.вел.'!AI49*100/'Ипотека в абс.вел.'!W49-100</f>
        <v>12.820239834114076</v>
      </c>
      <c r="W46" s="9">
        <f>'Ипотека в абс.вел.'!AJ49*100/'Ипотека в абс.вел.'!X49-100</f>
        <v>12.009127286506029</v>
      </c>
      <c r="X46" s="9">
        <f>'Ипотека в абс.вел.'!AK49*100/'Ипотека в абс.вел.'!Y49-100</f>
        <v>12.069529720940992</v>
      </c>
      <c r="Y46" s="9">
        <f>'Ипотека в абс.вел.'!AL49*100/'Ипотека в абс.вел.'!Z49-100</f>
        <v>12.609357071176248</v>
      </c>
      <c r="Z46" s="9">
        <f>'Ипотека в абс.вел.'!AM49*100/'Ипотека в абс.вел.'!AA49-100</f>
        <v>14.800460243444562</v>
      </c>
      <c r="AA46" s="9">
        <f>'Ипотека в абс.вел.'!AN49*100/'Ипотека в абс.вел.'!AB49-100</f>
        <v>14.675379173910443</v>
      </c>
      <c r="AB46" s="9">
        <f>'Ипотека в абс.вел.'!AO49*100/'Ипотека в абс.вел.'!AC49-100</f>
        <v>14.127735068007098</v>
      </c>
      <c r="AC46" s="9">
        <f>'Ипотека в абс.вел.'!AP49*100/'Ипотека в абс.вел.'!AD49-100</f>
        <v>12.894767509614269</v>
      </c>
      <c r="AD46" s="9">
        <f>'Ипотека в абс.вел.'!AQ49*100/'Ипотека в абс.вел.'!AE49-100</f>
        <v>13.683906385437737</v>
      </c>
      <c r="AE46" s="9">
        <f>'Ипотека в абс.вел.'!AR49*100/'Ипотека в абс.вел.'!AF49-100</f>
        <v>13.110539845758353</v>
      </c>
      <c r="AF46" s="9">
        <f>'Ипотека в абс.вел.'!AS49*100/'Ипотека в абс.вел.'!AG49-100</f>
        <v>14.023249220300542</v>
      </c>
      <c r="AG46" s="9">
        <f>'Ипотека в абс.вел.'!AT49*100/'Ипотека в абс.вел.'!AH49-100</f>
        <v>14.172126098885713</v>
      </c>
      <c r="AH46" s="9">
        <f>'Ипотека в абс.вел.'!AU49*100/'Ипотека в абс.вел.'!AI49-100</f>
        <v>15.130636093043762</v>
      </c>
      <c r="AI46" s="9">
        <f>'Ипотека в абс.вел.'!AV49*100/'Ипотека в абс.вел.'!AJ49-100</f>
        <v>17.499453312923677</v>
      </c>
      <c r="AJ46" s="9">
        <f>'Ипотека в абс.вел.'!AW49*100/'Ипотека в абс.вел.'!AK49-100</f>
        <v>17.691559494218097</v>
      </c>
      <c r="AK46" s="9">
        <f>'Ипотека в абс.вел.'!AX49*100/'Ипотека в абс.вел.'!AL49-100</f>
        <v>17.56281942078364</v>
      </c>
      <c r="AL46" s="9">
        <f>'Ипотека в абс.вел.'!AY49*100/'Ипотека в абс.вел.'!AM49-100</f>
        <v>17.840375586854464</v>
      </c>
      <c r="AM46" s="9">
        <f>'Ипотека в абс.вел.'!AZ49*100/'Ипотека в абс.вел.'!AN49-100</f>
        <v>19.51487270636207</v>
      </c>
      <c r="AN46" s="9">
        <f>'Ипотека в абс.вел.'!BA49*100/'Ипотека в абс.вел.'!AO49-100</f>
        <v>21.462251930151822</v>
      </c>
      <c r="AO46" s="9">
        <f>'Ипотека в абс.вел.'!BB49*100/'Ипотека в абс.вел.'!AP49-100</f>
        <v>23.741935483870961</v>
      </c>
      <c r="AP46" s="9">
        <f>'Ипотека в абс.вел.'!BC49*100/'Ипотека в абс.вел.'!AQ49-100</f>
        <v>24.312509530829061</v>
      </c>
      <c r="AQ46" s="9">
        <f>'Ипотека в абс.вел.'!BD49*100/'Ипотека в абс.вел.'!AR49-100</f>
        <v>26.252525252525245</v>
      </c>
      <c r="AR46" s="9">
        <f>'Ипотека в абс.вел.'!BE49*100/'Ипотека в абс.вел.'!AS49-100</f>
        <v>26.889795106425296</v>
      </c>
      <c r="AS46" s="9">
        <f>'Ипотека в абс.вел.'!BF49*100/'Ипотека в абс.вел.'!AT49-100</f>
        <v>27.047572339382043</v>
      </c>
      <c r="AT46" s="9">
        <f>'Ипотека в абс.вел.'!BG49*100/'Ипотека в абс.вел.'!AU49-100</f>
        <v>26.983291042275098</v>
      </c>
      <c r="AU46" s="9">
        <f>'Ипотека в абс.вел.'!BH49*100/'Ипотека в абс.вел.'!AV49-100</f>
        <v>27.16698459963709</v>
      </c>
      <c r="AV46" s="9">
        <f>'Ипотека в абс.вел.'!BI49*100/'Ипотека в абс.вел.'!AW49-100</f>
        <v>27.047750229568408</v>
      </c>
      <c r="AW46" s="9">
        <f>'Ипотека в абс.вел.'!BJ49*100/'Ипотека в абс.вел.'!AX49-100</f>
        <v>28.936285830729531</v>
      </c>
      <c r="AX46" s="9">
        <f>'Ипотека в абс.вел.'!BK49*100/'Ипотека в абс.вел.'!AY49-100</f>
        <v>30.323649223331387</v>
      </c>
      <c r="AY46" s="9">
        <f>'Ипотека в абс.вел.'!BL49*100/'Ипотека в абс.вел.'!AZ49-100</f>
        <v>30.614119499606346</v>
      </c>
      <c r="AZ46" s="9">
        <f>'Ипотека в абс.вел.'!BM49*100/'Ипотека в абс.вел.'!BA49-100</f>
        <v>30.856192141973452</v>
      </c>
      <c r="BA46" s="9">
        <f>'Ипотека в абс.вел.'!BN49*100/'Ипотека в абс.вел.'!BB49-100</f>
        <v>27.949947862356623</v>
      </c>
      <c r="BB46" s="9">
        <f>'Ипотека в абс.вел.'!BO49*100/'Ипотека в абс.вел.'!BC49-100</f>
        <v>25.269872423945046</v>
      </c>
      <c r="BC46" s="9">
        <f>'Ипотека в абс.вел.'!BP49*100/'Ипотека в абс.вел.'!BD49-100</f>
        <v>22.729818385470836</v>
      </c>
      <c r="BD46" s="9">
        <f>'Ипотека в абс.вел.'!BQ49*100/'Ипотека в абс.вел.'!BE49-100</f>
        <v>21.877327062512251</v>
      </c>
      <c r="BE46" s="9">
        <f>'Ипотека в абс.вел.'!BR49*100/'Ипотека в абс.вел.'!BF49-100</f>
        <v>20.687126037444514</v>
      </c>
      <c r="BF46" s="9">
        <f>'Ипотека в абс.вел.'!BS49*100/'Ипотека в абс.вел.'!BG49-100</f>
        <v>21.298495645288995</v>
      </c>
      <c r="BG46" s="9">
        <f>'Ипотека в абс.вел.'!BT49*100/'Ипотека в абс.вел.'!BH49-100</f>
        <v>21.10346846187619</v>
      </c>
      <c r="BH46" s="9">
        <f>'Ипотека в абс.вел.'!BU49*100/'Ипотека в абс.вел.'!BI49-100</f>
        <v>23.342127136713529</v>
      </c>
      <c r="BI46" s="9">
        <f>'Ипотека в абс.вел.'!BV49*100/'Ипотека в абс.вел.'!BJ49-100</f>
        <v>24.942928388297688</v>
      </c>
      <c r="BJ46" s="9">
        <f>'Ипотека в абс.вел.'!BW49*100/'Ипотека в абс.вел.'!BK49-100</f>
        <v>23.937759763679452</v>
      </c>
      <c r="BK46" s="9">
        <f>'Ипотека в абс.вел.'!BX49*100/'Ипотека в абс.вел.'!BL49-100</f>
        <v>24.734603663641536</v>
      </c>
      <c r="BL46" s="9">
        <f>'Ипотека в абс.вел.'!BY49*100/'Ипотека в абс.вел.'!BM49-100</f>
        <v>25.356979852643931</v>
      </c>
      <c r="BM46" s="9">
        <f>'Ипотека в абс.вел.'!BZ49*100/'Ипотека в абс.вел.'!BN49-100</f>
        <v>29.63554570348154</v>
      </c>
      <c r="BN46" s="9">
        <f>'Ипотека в абс.вел.'!CA49*100/'Ипотека в абс.вел.'!BO49-100</f>
        <v>34.410497453975722</v>
      </c>
      <c r="BO46" s="9">
        <f>'Ипотека в абс.вел.'!CB49*100/'Ипотека в абс.вел.'!BP49-100</f>
        <v>39.908735332464147</v>
      </c>
      <c r="BP46" s="9">
        <f>'Ипотека в абс.вел.'!CC49*100/'Ипотека в абс.вел.'!BQ49-100</f>
        <v>39.42180917773419</v>
      </c>
      <c r="BQ46" s="9">
        <f>'Ипотека в абс.вел.'!CD49*100/'Ипотека в абс.вел.'!BR49-100</f>
        <v>46.174513817809611</v>
      </c>
      <c r="BR46" s="9">
        <f>'Ипотека в абс.вел.'!CE49*100/'Ипотека в абс.вел.'!BS49-100</f>
        <v>49.900534626383177</v>
      </c>
      <c r="BS46" s="9">
        <f>'Ипотека в абс.вел.'!CF49*100/'Ипотека в абс.вел.'!BT49-100</f>
        <v>52.779456193353468</v>
      </c>
      <c r="BT46" s="9">
        <f>'Ипотека в абс.вел.'!CG49*100/'Ипотека в абс.вел.'!BU49-100</f>
        <v>53.536478171696444</v>
      </c>
      <c r="BU46" s="9">
        <f>'Ипотека в абс.вел.'!CH49*100/'Ипотека в абс.вел.'!BV49-100</f>
        <v>50.431482782853124</v>
      </c>
      <c r="BV46" s="9">
        <f>'Ипотека в абс.вел.'!CI49*100/'Ипотека в абс.вел.'!BW49-100</f>
        <v>49.869741145169343</v>
      </c>
      <c r="BW46" s="9">
        <f>'Ипотека в абс.вел.'!CJ49*100/'Ипотека в абс.вел.'!BX49-100</f>
        <v>47.096410449163699</v>
      </c>
      <c r="BX46" s="9">
        <f>'Ипотека в абс.вел.'!CK49*100/'Ипотека в абс.вел.'!BY49-100</f>
        <v>44.380006241547903</v>
      </c>
      <c r="BY46" s="9">
        <f>'Ипотека в абс.вел.'!CL49*100/'Ипотека в абс.вел.'!BZ49-100</f>
        <v>41.3357809238816</v>
      </c>
      <c r="BZ46" s="9">
        <f>'Ипотека в абс.вел.'!CM49*100/'Ипотека в абс.вел.'!CA49-100</f>
        <v>38.488998980037877</v>
      </c>
      <c r="CA46" s="9">
        <f>'Ипотека в абс.вел.'!CN49*100/'Ипотека в абс.вел.'!CB49-100</f>
        <v>36.413195415152359</v>
      </c>
      <c r="CB46" s="9">
        <f>'Ипотека в абс.вел.'!CO49*100/'Ипотека в абс.вел.'!CC49-100</f>
        <v>33.873051019466743</v>
      </c>
      <c r="CC46" s="9">
        <f>'Ипотека в абс.вел.'!CP49*100/'Ипотека в абс.вел.'!CD49-100</f>
        <v>27.901531728665205</v>
      </c>
      <c r="CD46" s="9">
        <f>'Ипотека в абс.вел.'!CQ49*100/'Ипотека в абс.вел.'!CE49-100</f>
        <v>21.299713847302286</v>
      </c>
      <c r="CE46" s="9">
        <f>'Ипотека в абс.вел.'!CR49*100/'Ипотека в абс.вел.'!CF49-100</f>
        <v>16.885505240261026</v>
      </c>
      <c r="CF46" s="9">
        <f>'Ипотека в абс.вел.'!CS49*100/'Ипотека в абс.вел.'!CG49-100</f>
        <v>10.845005915804734</v>
      </c>
      <c r="CG46" s="9">
        <f>'Ипотека в абс.вел.'!CT49*100/'Ипотека в абс.вел.'!CH49-100</f>
        <v>8.746916809926006</v>
      </c>
      <c r="CH46" s="9">
        <f>'Ипотека в абс.вел.'!CU49*100/'Ипотека в абс.вел.'!CI49-100</f>
        <v>3.4747392558621186</v>
      </c>
      <c r="CI46" s="9">
        <f>'Ипотека в абс.вел.'!CV49*100/'Ипотека в абс.вел.'!CJ49-100</f>
        <v>2.5972366715946578</v>
      </c>
      <c r="CJ46" s="9">
        <f>'Ипотека в абс.вел.'!CW49*100/'Ипотека в абс.вел.'!CK49-100</f>
        <v>1.6967775636291549</v>
      </c>
      <c r="CK46" s="9">
        <f>'Ипотека в абс.вел.'!CX49*100/'Ипотека в абс.вел.'!CL49-100</f>
        <v>0.92518459211814275</v>
      </c>
      <c r="CL46" s="9">
        <f>'Ипотека в абс.вел.'!CY49*100/'Ипотека в абс.вел.'!CM49-100</f>
        <v>3.3317551335329654E-2</v>
      </c>
      <c r="CM46" s="9">
        <f>'Ипотека в абс.вел.'!CZ49*100/'Ипотека в абс.вел.'!CN49-100</f>
        <v>-2.5173344263414918</v>
      </c>
      <c r="CN46" s="9">
        <f>'Ипотека в абс.вел.'!DA49*100/'Ипотека в абс.вел.'!CO49-100</f>
        <v>-2.4740705006719281</v>
      </c>
      <c r="CO46" s="9">
        <f>'Ипотека в абс.вел.'!DB49*100/'Ипотека в абс.вел.'!CP49-100</f>
        <v>-2.1214350481599951</v>
      </c>
      <c r="CP46" s="9">
        <f>'Ипотека в абс.вел.'!DC49*100/'Ипотека в абс.вел.'!CQ49-100</f>
        <v>-1.5470614379978826</v>
      </c>
      <c r="CQ46" s="9">
        <f>'Ипотека в абс.вел.'!DD49*100/'Ипотека в абс.вел.'!CR49-100</f>
        <v>-1.561521934054042</v>
      </c>
      <c r="CR46" s="9">
        <f>'Ипотека в абс.вел.'!DE49*100/'Ипотека в абс.вел.'!CS49-100</f>
        <v>1.3428596023069588</v>
      </c>
      <c r="CS46" s="9">
        <f>'Ипотека в абс.вел.'!DF49*100/'Ипотека в абс.вел.'!CT49-100</f>
        <v>2.9451689949653712</v>
      </c>
    </row>
    <row r="47" spans="1:97" x14ac:dyDescent="0.25">
      <c r="A47" s="8" t="s">
        <v>46</v>
      </c>
      <c r="B47" s="9">
        <f>'Ипотека в абс.вел.'!O50*100/'Ипотека в абс.вел.'!C50-100</f>
        <v>39.848011710394616</v>
      </c>
      <c r="C47" s="9">
        <f>'Ипотека в абс.вел.'!P50*100/'Ипотека в абс.вел.'!D50-100</f>
        <v>43.453166935051001</v>
      </c>
      <c r="D47" s="9">
        <f>'Ипотека в абс.вел.'!Q50*100/'Ипотека в абс.вел.'!E50-100</f>
        <v>43.961339752477045</v>
      </c>
      <c r="E47" s="9">
        <f>'Ипотека в абс.вел.'!R50*100/'Ипотека в абс.вел.'!F50-100</f>
        <v>45.635551504959409</v>
      </c>
      <c r="F47" s="9">
        <f>'Ипотека в абс.вел.'!S50*100/'Ипотека в абс.вел.'!G50-100</f>
        <v>49.153989060881798</v>
      </c>
      <c r="G47" s="9">
        <f>'Ипотека в абс.вел.'!T50*100/'Ипотека в абс.вел.'!H50-100</f>
        <v>48.797986170142792</v>
      </c>
      <c r="H47" s="9">
        <f>'Ипотека в абс.вел.'!U50*100/'Ипотека в абс.вел.'!I50-100</f>
        <v>49.682529900105152</v>
      </c>
      <c r="I47" s="9">
        <f>'Ипотека в абс.вел.'!V50*100/'Ипотека в абс.вел.'!J50-100</f>
        <v>50.756460288918987</v>
      </c>
      <c r="J47" s="9">
        <f>'Ипотека в абс.вел.'!W50*100/'Ипотека в абс.вел.'!K50-100</f>
        <v>49.315537104156306</v>
      </c>
      <c r="K47" s="9">
        <f>'Ипотека в абс.вел.'!X50*100/'Ипотека в абс.вел.'!L50-100</f>
        <v>43.150086384585421</v>
      </c>
      <c r="L47" s="9">
        <f>'Ипотека в абс.вел.'!Y50*100/'Ипотека в абс.вел.'!M50-100</f>
        <v>41.736535780562264</v>
      </c>
      <c r="M47" s="9">
        <f>'Ипотека в абс.вел.'!Z50*100/'Ипотека в абс.вел.'!N50-100</f>
        <v>41.546396311057492</v>
      </c>
      <c r="N47" s="9">
        <f>'Ипотека в абс.вел.'!AA50*100/'Ипотека в абс.вел.'!O50-100</f>
        <v>34.748151065882865</v>
      </c>
      <c r="O47" s="9">
        <f>'Ипотека в абс.вел.'!AB50*100/'Ипотека в абс.вел.'!P50-100</f>
        <v>32.70808368716439</v>
      </c>
      <c r="P47" s="9">
        <f>'Ипотека в абс.вел.'!AC50*100/'Ипотека в абс.вел.'!Q50-100</f>
        <v>33.263127604387677</v>
      </c>
      <c r="Q47" s="9">
        <f>'Ипотека в абс.вел.'!AD50*100/'Ипотека в абс.вел.'!R50-100</f>
        <v>31.000739392477101</v>
      </c>
      <c r="R47" s="9">
        <f>'Ипотека в абс.вел.'!AE50*100/'Ипотека в абс.вел.'!S50-100</f>
        <v>28.175731257000621</v>
      </c>
      <c r="S47" s="9">
        <f>'Ипотека в абс.вел.'!AF50*100/'Ипотека в абс.вел.'!T50-100</f>
        <v>26.806093349255036</v>
      </c>
      <c r="T47" s="9">
        <f>'Ипотека в абс.вел.'!AG50*100/'Ипотека в абс.вел.'!U50-100</f>
        <v>27.056787838654245</v>
      </c>
      <c r="U47" s="9">
        <f>'Ипотека в абс.вел.'!AH50*100/'Ипотека в абс.вел.'!V50-100</f>
        <v>25.768269131506514</v>
      </c>
      <c r="V47" s="9">
        <f>'Ипотека в абс.вел.'!AI50*100/'Ипотека в абс.вел.'!W50-100</f>
        <v>26.286511884736711</v>
      </c>
      <c r="W47" s="9">
        <f>'Ипотека в абс.вел.'!AJ50*100/'Ипотека в абс.вел.'!X50-100</f>
        <v>30.212801745450889</v>
      </c>
      <c r="X47" s="9">
        <f>'Ипотека в абс.вел.'!AK50*100/'Ипотека в абс.вел.'!Y50-100</f>
        <v>34.059050425774132</v>
      </c>
      <c r="Y47" s="9">
        <f>'Ипотека в абс.вел.'!AL50*100/'Ипотека в абс.вел.'!Z50-100</f>
        <v>35.052346690540361</v>
      </c>
      <c r="Z47" s="9">
        <f>'Ипотека в абс.вел.'!AM50*100/'Ипотека в абс.вел.'!AA50-100</f>
        <v>39.609920539369142</v>
      </c>
      <c r="AA47" s="9">
        <f>'Ипотека в абс.вел.'!AN50*100/'Ипотека в абс.вел.'!AB50-100</f>
        <v>39.473684210526329</v>
      </c>
      <c r="AB47" s="9">
        <f>'Ипотека в абс.вел.'!AO50*100/'Ипотека в абс.вел.'!AC50-100</f>
        <v>39.30609449897284</v>
      </c>
      <c r="AC47" s="9">
        <f>'Ипотека в абс.вел.'!AP50*100/'Ипотека в абс.вел.'!AD50-100</f>
        <v>39.345731570692351</v>
      </c>
      <c r="AD47" s="9">
        <f>'Ипотека в абс.вел.'!AQ50*100/'Ипотека в абс.вел.'!AE50-100</f>
        <v>42.500547405298875</v>
      </c>
      <c r="AE47" s="9">
        <f>'Ипотека в абс.вел.'!AR50*100/'Ипотека в абс.вел.'!AF50-100</f>
        <v>43.610154905335634</v>
      </c>
      <c r="AF47" s="9">
        <f>'Ипотека в абс.вел.'!AS50*100/'Ипотека в абс.вел.'!AG50-100</f>
        <v>41.171582883257173</v>
      </c>
      <c r="AG47" s="9">
        <f>'Ипотека в абс.вел.'!AT50*100/'Ипотека в абс.вел.'!AH50-100</f>
        <v>36.776776776776785</v>
      </c>
      <c r="AH47" s="9">
        <f>'Ипотека в абс.вел.'!AU50*100/'Ипотека в абс.вел.'!AI50-100</f>
        <v>39.020628494312717</v>
      </c>
      <c r="AI47" s="9">
        <f>'Ипотека в абс.вел.'!AV50*100/'Ипотека в абс.вел.'!AJ50-100</f>
        <v>43.782479584261324</v>
      </c>
      <c r="AJ47" s="9">
        <f>'Ипотека в абс.вел.'!AW50*100/'Ипотека в абс.вел.'!AK50-100</f>
        <v>45.150862068965523</v>
      </c>
      <c r="AK47" s="9">
        <f>'Ипотека в абс.вел.'!AX50*100/'Ипотека в абс.вел.'!AL50-100</f>
        <v>54.471120389700758</v>
      </c>
      <c r="AL47" s="9">
        <f>'Ипотека в абс.вел.'!AY50*100/'Ипотека в абс.вел.'!AM50-100</f>
        <v>56.260779579165217</v>
      </c>
      <c r="AM47" s="9">
        <f>'Ипотека в абс.вел.'!AZ50*100/'Ипотека в абс.вел.'!AN50-100</f>
        <v>57.513477088948775</v>
      </c>
      <c r="AN47" s="9">
        <f>'Ипотека в абс.вел.'!BA50*100/'Ипотека в абс.вел.'!AO50-100</f>
        <v>61.019170899557594</v>
      </c>
      <c r="AO47" s="9">
        <f>'Ипотека в абс.вел.'!BB50*100/'Ипотека в абс.вел.'!AP50-100</f>
        <v>67.969126869271577</v>
      </c>
      <c r="AP47" s="9">
        <f>'Ипотека в абс.вел.'!BC50*100/'Ипотека в абс.вел.'!AQ50-100</f>
        <v>67.747387830362641</v>
      </c>
      <c r="AQ47" s="9">
        <f>'Ипотека в абс.вел.'!BD50*100/'Ипотека в абс.вел.'!AR50-100</f>
        <v>72.014981273408239</v>
      </c>
      <c r="AR47" s="9">
        <f>'Ипотека в абс.вел.'!BE50*100/'Ипотека в абс.вел.'!AS50-100</f>
        <v>76.83931724543848</v>
      </c>
      <c r="AS47" s="9">
        <f>'Ипотека в абс.вел.'!BF50*100/'Ипотека в абс.вел.'!AT50-100</f>
        <v>85.289812646370024</v>
      </c>
      <c r="AT47" s="9">
        <f>'Ипотека в абс.вел.'!BG50*100/'Ипотека в абс.вел.'!AU50-100</f>
        <v>82.706975454167235</v>
      </c>
      <c r="AU47" s="9">
        <f>'Ипотека в абс.вел.'!BH50*100/'Ипотека в абс.вел.'!AV50-100</f>
        <v>77.952755905511822</v>
      </c>
      <c r="AV47" s="9">
        <f>'Ипотека в абс.вел.'!BI50*100/'Ипотека в абс.вел.'!AW50-100</f>
        <v>68.572135609997531</v>
      </c>
      <c r="AW47" s="9">
        <f>'Ипотека в абс.вел.'!BJ50*100/'Ипотека в абс.вел.'!AX50-100</f>
        <v>55.940984345083905</v>
      </c>
      <c r="AX47" s="9">
        <f>'Ипотека в абс.вел.'!BK50*100/'Ипотека в абс.вел.'!AY50-100</f>
        <v>56.015452538631337</v>
      </c>
      <c r="AY47" s="9">
        <f>'Ипотека в абс.вел.'!BL50*100/'Ипотека в абс.вел.'!AZ50-100</f>
        <v>61.133689839572185</v>
      </c>
      <c r="AZ47" s="9">
        <f>'Ипотека в абс.вел.'!BM50*100/'Ипотека в абс.вел.'!BA50-100</f>
        <v>58.99053627760253</v>
      </c>
      <c r="BA47" s="9">
        <f>'Ипотека в абс.вел.'!BN50*100/'Ипотека в абс.вел.'!BB50-100</f>
        <v>53.082519624736733</v>
      </c>
      <c r="BB47" s="9">
        <f>'Ипотека в абс.вел.'!BO50*100/'Ипотека в абс.вел.'!BC50-100</f>
        <v>45.900888522487861</v>
      </c>
      <c r="BC47" s="9">
        <f>'Ипотека в абс.вел.'!BP50*100/'Ипотека в абс.вел.'!BD50-100</f>
        <v>42.823549904197876</v>
      </c>
      <c r="BD47" s="9">
        <f>'Ипотека в абс.вел.'!BQ50*100/'Ипотека в абс.вел.'!BE50-100</f>
        <v>39.998335829588939</v>
      </c>
      <c r="BE47" s="9">
        <f>'Ипотека в абс.вел.'!BR50*100/'Ипотека в абс.вел.'!BF50-100</f>
        <v>36.464175685283209</v>
      </c>
      <c r="BF47" s="9">
        <f>'Ипотека в абс.вел.'!BS50*100/'Ипотека в абс.вел.'!BG50-100</f>
        <v>38.861480075901341</v>
      </c>
      <c r="BG47" s="9">
        <f>'Ипотека в абс.вел.'!BT50*100/'Ипотека в абс.вел.'!BH50-100</f>
        <v>38.546351370956046</v>
      </c>
      <c r="BH47" s="9">
        <f>'Ипотека в абс.вел.'!BU50*100/'Ипотека в абс.вел.'!BI50-100</f>
        <v>47.372284204345277</v>
      </c>
      <c r="BI47" s="9">
        <f>'Ипотека в абс.вел.'!BV50*100/'Ипотека в абс.вел.'!BJ50-100</f>
        <v>54.051711685685405</v>
      </c>
      <c r="BJ47" s="9">
        <f>'Ипотека в абс.вел.'!BW50*100/'Ипотека в абс.вел.'!BK50-100</f>
        <v>53.731871241598867</v>
      </c>
      <c r="BK47" s="9">
        <f>'Ипотека в абс.вел.'!BX50*100/'Ипотека в абс.вел.'!BL50-100</f>
        <v>48.957918491968684</v>
      </c>
      <c r="BL47" s="9">
        <f>'Ипотека в абс.вел.'!BY50*100/'Ипотека в абс.вел.'!BM50-100</f>
        <v>50.473630312339992</v>
      </c>
      <c r="BM47" s="9">
        <f>'Ипотека в абс.вел.'!BZ50*100/'Ипотека в абс.вел.'!BN50-100</f>
        <v>54.355575010943653</v>
      </c>
      <c r="BN47" s="9">
        <f>'Ипотека в абс.вел.'!CA50*100/'Ипотека в абс.вел.'!BO50-100</f>
        <v>60.453289804118526</v>
      </c>
      <c r="BO47" s="9">
        <f>'Ипотека в абс.вел.'!CB50*100/'Ипотека в абс.вел.'!BP50-100</f>
        <v>61.070796999817048</v>
      </c>
      <c r="BP47" s="9">
        <f>'Ипотека в абс.вел.'!CC50*100/'Ипотека в абс.вел.'!BQ50-100</f>
        <v>64.225854383358097</v>
      </c>
      <c r="BQ47" s="9">
        <f>'Ипотека в абс.вел.'!CD50*100/'Ипотека в абс.вел.'!BR50-100</f>
        <v>67.855282199710558</v>
      </c>
      <c r="BR47" s="9">
        <f>'Ипотека в абс.вел.'!CE50*100/'Ипотека в абс.вел.'!BS50-100</f>
        <v>66.160153047280687</v>
      </c>
      <c r="BS47" s="9">
        <f>'Ипотека в абс.вел.'!CF50*100/'Ипотека в абс.вел.'!BT50-100</f>
        <v>66.424083769633512</v>
      </c>
      <c r="BT47" s="9">
        <f>'Ипотека в абс.вел.'!CG50*100/'Ипотека в абс.вел.'!BU50-100</f>
        <v>64.035262476342268</v>
      </c>
      <c r="BU47" s="9">
        <f>'Ипотека в абс.вел.'!CH50*100/'Ипотека в абс.вел.'!BV50-100</f>
        <v>58.279418659165486</v>
      </c>
      <c r="BV47" s="9">
        <f>'Ипотека в абс.вел.'!CI50*100/'Ипотека в абс.вел.'!BW50-100</f>
        <v>56.843074091118268</v>
      </c>
      <c r="BW47" s="9">
        <f>'Ипотека в абс.вел.'!CJ50*100/'Ипотека в абс.вел.'!BX50-100</f>
        <v>52.183406113537131</v>
      </c>
      <c r="BX47" s="9">
        <f>'Ипотека в абс.вел.'!CK50*100/'Ипотека в абс.вел.'!BY50-100</f>
        <v>46.32496809868141</v>
      </c>
      <c r="BY47" s="9">
        <f>'Ипотека в абс.вел.'!CL50*100/'Ипотека в абс.вел.'!BZ50-100</f>
        <v>43.507677348782551</v>
      </c>
      <c r="BZ47" s="9">
        <f>'Ипотека в абс.вел.'!CM50*100/'Ипотека в абс.вел.'!CA50-100</f>
        <v>39.949915874320141</v>
      </c>
      <c r="CA47" s="9">
        <f>'Ипотека в абс.вел.'!CN50*100/'Ипотека в абс.вел.'!CB50-100</f>
        <v>37.483910047701983</v>
      </c>
      <c r="CB47" s="9">
        <f>'Ипотека в абс.вел.'!CO50*100/'Ипотека в абс.вел.'!CC50-100</f>
        <v>31.547899098838258</v>
      </c>
      <c r="CC47" s="9">
        <f>'Ипотека в абс.вел.'!CP50*100/'Ипотека в абс.вел.'!CD50-100</f>
        <v>26.250991481877435</v>
      </c>
      <c r="CD47" s="9">
        <f>'Ипотека в абс.вел.'!CQ50*100/'Ипотека в абс.вел.'!CE50-100</f>
        <v>20.540149347017987</v>
      </c>
      <c r="CE47" s="9">
        <f>'Ипотека в абс.вел.'!CR50*100/'Ипотека в абс.вел.'!CF50-100</f>
        <v>15.185453172680653</v>
      </c>
      <c r="CF47" s="9">
        <f>'Ипотека в абс.вел.'!CS50*100/'Ипотека в абс.вел.'!CG50-100</f>
        <v>10.639137695460761</v>
      </c>
      <c r="CG47" s="9">
        <f>'Ипотека в абс.вел.'!CT50*100/'Ипотека в абс.вел.'!CH50-100</f>
        <v>8.1573413109801294</v>
      </c>
      <c r="CH47" s="9">
        <f>'Ипотека в абс.вел.'!CU50*100/'Ипотека в абс.вел.'!CI50-100</f>
        <v>5.818320521096183</v>
      </c>
      <c r="CI47" s="9">
        <f>'Ипотека в абс.вел.'!CV50*100/'Ипотека в абс.вел.'!CJ50-100</f>
        <v>5.3113928498228518</v>
      </c>
      <c r="CJ47" s="9">
        <f>'Ипотека в абс.вел.'!CW50*100/'Ипотека в абс.вел.'!CK50-100</f>
        <v>4.4388244527775385</v>
      </c>
      <c r="CK47" s="9">
        <f>'Ипотека в абс.вел.'!CX50*100/'Ипотека в абс.вел.'!CL50-100</f>
        <v>1.3917904127378478</v>
      </c>
      <c r="CL47" s="9">
        <f>'Ипотека в абс.вел.'!CY50*100/'Ипотека в абс.вел.'!CM50-100</f>
        <v>0.38583051416109981</v>
      </c>
      <c r="CM47" s="9">
        <f>'Ипотека в абс.вел.'!CZ50*100/'Ипотека в абс.вел.'!CN50-100</f>
        <v>-0.87842489329477758</v>
      </c>
      <c r="CN47" s="9">
        <f>'Ипотека в абс.вел.'!DA50*100/'Ипотека в абс.вел.'!CO50-100</f>
        <v>-0.40717508528666713</v>
      </c>
      <c r="CO47" s="9">
        <f>'Ипотека в абс.вел.'!DB50*100/'Ипотека в абс.вел.'!CP50-100</f>
        <v>-0.94785435275478847</v>
      </c>
      <c r="CP47" s="9">
        <f>'Ипотека в абс.вел.'!DC50*100/'Ипотека в абс.вел.'!CQ50-100</f>
        <v>-0.62767786480364407</v>
      </c>
      <c r="CQ47" s="9">
        <f>'Ипотека в абс.вел.'!DD50*100/'Ипотека в абс.вел.'!CR50-100</f>
        <v>0.10651663298192204</v>
      </c>
      <c r="CR47" s="9">
        <f>'Ипотека в абс.вел.'!DE50*100/'Ипотека в абс.вел.'!CS50-100</f>
        <v>1.3035483959493916</v>
      </c>
      <c r="CS47" s="9">
        <f>'Ипотека в абс.вел.'!DF50*100/'Ипотека в абс.вел.'!CT50-100</f>
        <v>1.5034917157332615</v>
      </c>
    </row>
    <row r="48" spans="1:97" x14ac:dyDescent="0.25">
      <c r="A48" s="8" t="s">
        <v>47</v>
      </c>
      <c r="B48" s="9">
        <f>'Ипотека в абс.вел.'!O51*100/'Ипотека в абс.вел.'!C51-100</f>
        <v>17.65787184942765</v>
      </c>
      <c r="C48" s="9">
        <f>'Ипотека в абс.вел.'!P51*100/'Ипотека в абс.вел.'!D51-100</f>
        <v>18.358856218583526</v>
      </c>
      <c r="D48" s="9">
        <f>'Ипотека в абс.вел.'!Q51*100/'Ипотека в абс.вел.'!E51-100</f>
        <v>21.233818658797091</v>
      </c>
      <c r="E48" s="9">
        <f>'Ипотека в абс.вел.'!R51*100/'Ипотека в абс.вел.'!F51-100</f>
        <v>22.289423605018158</v>
      </c>
      <c r="F48" s="9">
        <f>'Ипотека в абс.вел.'!S51*100/'Ипотека в абс.вел.'!G51-100</f>
        <v>23.187844122057953</v>
      </c>
      <c r="G48" s="9">
        <f>'Ипотека в абс.вел.'!T51*100/'Ипотека в абс.вел.'!H51-100</f>
        <v>23.733169910291082</v>
      </c>
      <c r="H48" s="9">
        <f>'Ипотека в абс.вел.'!U51*100/'Ипотека в абс.вел.'!I51-100</f>
        <v>24.005995483314749</v>
      </c>
      <c r="I48" s="9">
        <f>'Ипотека в абс.вел.'!V51*100/'Ипотека в абс.вел.'!J51-100</f>
        <v>24.503058974301027</v>
      </c>
      <c r="J48" s="9">
        <f>'Ипотека в абс.вел.'!W51*100/'Ипотека в абс.вел.'!K51-100</f>
        <v>24.66642776170616</v>
      </c>
      <c r="K48" s="9">
        <f>'Ипотека в абс.вел.'!X51*100/'Ипотека в абс.вел.'!L51-100</f>
        <v>23.570934890037194</v>
      </c>
      <c r="L48" s="9">
        <f>'Ипотека в абс.вел.'!Y51*100/'Ипотека в абс.вел.'!M51-100</f>
        <v>25.167671187184922</v>
      </c>
      <c r="M48" s="9">
        <f>'Ипотека в абс.вел.'!Z51*100/'Ипотека в абс.вел.'!N51-100</f>
        <v>24.774413866536818</v>
      </c>
      <c r="N48" s="9">
        <f>'Ипотека в абс.вел.'!AA51*100/'Ипотека в абс.вел.'!O51-100</f>
        <v>20.812871942134151</v>
      </c>
      <c r="O48" s="9">
        <f>'Ипотека в абс.вел.'!AB51*100/'Ипотека в абс.вел.'!P51-100</f>
        <v>20.287098285025479</v>
      </c>
      <c r="P48" s="9">
        <f>'Ипотека в абс.вел.'!AC51*100/'Ипотека в абс.вел.'!Q51-100</f>
        <v>19.765269863022297</v>
      </c>
      <c r="Q48" s="9">
        <f>'Ипотека в абс.вел.'!AD51*100/'Ипотека в абс.вел.'!R51-100</f>
        <v>18.968729631239086</v>
      </c>
      <c r="R48" s="9">
        <f>'Ипотека в абс.вел.'!AE51*100/'Ипотека в абс.вел.'!S51-100</f>
        <v>17.808327208659691</v>
      </c>
      <c r="S48" s="9">
        <f>'Ипотека в абс.вел.'!AF51*100/'Ипотека в абс.вел.'!T51-100</f>
        <v>16.379627939833597</v>
      </c>
      <c r="T48" s="9">
        <f>'Ипотека в абс.вел.'!AG51*100/'Ипотека в абс.вел.'!U51-100</f>
        <v>14.195249319667738</v>
      </c>
      <c r="U48" s="9">
        <f>'Ипотека в абс.вел.'!AH51*100/'Ипотека в абс.вел.'!V51-100</f>
        <v>14.344226186627182</v>
      </c>
      <c r="V48" s="9">
        <f>'Ипотека в абс.вел.'!AI51*100/'Ипотека в абс.вел.'!W51-100</f>
        <v>13.273588394667726</v>
      </c>
      <c r="W48" s="9">
        <f>'Ипотека в абс.вел.'!AJ51*100/'Ипотека в абс.вел.'!X51-100</f>
        <v>12.993007304640969</v>
      </c>
      <c r="X48" s="9">
        <f>'Ипотека в абс.вел.'!AK51*100/'Ипотека в абс.вел.'!Y51-100</f>
        <v>12.501500740598729</v>
      </c>
      <c r="Y48" s="9">
        <f>'Ипотека в абс.вел.'!AL51*100/'Ипотека в абс.вел.'!Z51-100</f>
        <v>12.228895567460967</v>
      </c>
      <c r="Z48" s="9">
        <f>'Ипотека в абс.вел.'!AM51*100/'Ипотека в абс.вел.'!AA51-100</f>
        <v>14.478479639835044</v>
      </c>
      <c r="AA48" s="9">
        <f>'Ипотека в абс.вел.'!AN51*100/'Ипотека в абс.вел.'!AB51-100</f>
        <v>13.735929607704435</v>
      </c>
      <c r="AB48" s="9">
        <f>'Ипотека в абс.вел.'!AO51*100/'Ипотека в абс.вел.'!AC51-100</f>
        <v>13.071735431991485</v>
      </c>
      <c r="AC48" s="9">
        <f>'Ипотека в абс.вел.'!AP51*100/'Ипотека в абс.вел.'!AD51-100</f>
        <v>12.251220541257311</v>
      </c>
      <c r="AD48" s="9">
        <f>'Ипотека в абс.вел.'!AQ51*100/'Ипотека в абс.вел.'!AE51-100</f>
        <v>12.07400775887794</v>
      </c>
      <c r="AE48" s="9">
        <f>'Ипотека в абс.вел.'!AR51*100/'Ипотека в абс.вел.'!AF51-100</f>
        <v>12.500295738992591</v>
      </c>
      <c r="AF48" s="9">
        <f>'Ипотека в абс.вел.'!AS51*100/'Ипотека в абс.вел.'!AG51-100</f>
        <v>14.539467472382213</v>
      </c>
      <c r="AG48" s="9">
        <f>'Ипотека в абс.вел.'!AT51*100/'Ипотека в абс.вел.'!AH51-100</f>
        <v>15.65503022678827</v>
      </c>
      <c r="AH48" s="9">
        <f>'Ипотека в абс.вел.'!AU51*100/'Ипотека в абс.вел.'!AI51-100</f>
        <v>17.225922571621822</v>
      </c>
      <c r="AI48" s="9">
        <f>'Ипотека в абс.вел.'!AV51*100/'Ипотека в абс.вел.'!AJ51-100</f>
        <v>19.473158098007588</v>
      </c>
      <c r="AJ48" s="9">
        <f>'Ипотека в абс.вел.'!AW51*100/'Ипотека в абс.вел.'!AK51-100</f>
        <v>18.509135747113547</v>
      </c>
      <c r="AK48" s="9">
        <f>'Ипотека в абс.вел.'!AX51*100/'Ипотека в абс.вел.'!AL51-100</f>
        <v>18.567747785604496</v>
      </c>
      <c r="AL48" s="9">
        <f>'Ипотека в абс.вел.'!AY51*100/'Ипотека в абс.вел.'!AM51-100</f>
        <v>19.061887241402104</v>
      </c>
      <c r="AM48" s="9">
        <f>'Ипотека в абс.вел.'!AZ51*100/'Ипотека в абс.вел.'!AN51-100</f>
        <v>19.817775110480653</v>
      </c>
      <c r="AN48" s="9">
        <f>'Ипотека в абс.вел.'!BA51*100/'Ипотека в абс.вел.'!AO51-100</f>
        <v>21.127263674052585</v>
      </c>
      <c r="AO48" s="9">
        <f>'Ипотека в абс.вел.'!BB51*100/'Ипотека в абс.вел.'!AP51-100</f>
        <v>23.088983869928484</v>
      </c>
      <c r="AP48" s="9">
        <f>'Ипотека в абс.вел.'!BC51*100/'Ипотека в абс.вел.'!AQ51-100</f>
        <v>24.390243902439025</v>
      </c>
      <c r="AQ48" s="9">
        <f>'Ипотека в абс.вел.'!BD51*100/'Ипотека в абс.вел.'!AR51-100</f>
        <v>26.152196086266187</v>
      </c>
      <c r="AR48" s="9">
        <f>'Ипотека в абс.вел.'!BE51*100/'Ипотека в абс.вел.'!AS51-100</f>
        <v>26.290354158294434</v>
      </c>
      <c r="AS48" s="9">
        <f>'Ипотека в абс.вел.'!BF51*100/'Ипотека в абс.вел.'!AT51-100</f>
        <v>26.336727397246477</v>
      </c>
      <c r="AT48" s="9">
        <f>'Ипотека в абс.вел.'!BG51*100/'Ипотека в абс.вел.'!AU51-100</f>
        <v>25.887242677619682</v>
      </c>
      <c r="AU48" s="9">
        <f>'Ипотека в абс.вел.'!BH51*100/'Ипотека в абс.вел.'!AV51-100</f>
        <v>25.432366391891762</v>
      </c>
      <c r="AV48" s="9">
        <f>'Ипотека в абс.вел.'!BI51*100/'Ипотека в абс.вел.'!AW51-100</f>
        <v>26.140254630067531</v>
      </c>
      <c r="AW48" s="9">
        <f>'Ипотека в абс.вел.'!BJ51*100/'Ипотека в абс.вел.'!AX51-100</f>
        <v>28.539851896066097</v>
      </c>
      <c r="AX48" s="9">
        <f>'Ипотека в абс.вел.'!BK51*100/'Ипотека в абс.вел.'!AY51-100</f>
        <v>29.173220332710343</v>
      </c>
      <c r="AY48" s="9">
        <f>'Ипотека в абс.вел.'!BL51*100/'Ипотека в абс.вел.'!AZ51-100</f>
        <v>30.099174005300199</v>
      </c>
      <c r="AZ48" s="9">
        <f>'Ипотека в абс.вел.'!BM51*100/'Ипотека в абс.вел.'!BA51-100</f>
        <v>30.727160615186648</v>
      </c>
      <c r="BA48" s="9">
        <f>'Ипотека в абс.вел.'!BN51*100/'Ипотека в абс.вел.'!BB51-100</f>
        <v>27.13622642167897</v>
      </c>
      <c r="BB48" s="9">
        <f>'Ипотека в абс.вел.'!BO51*100/'Ипотека в абс.вел.'!BC51-100</f>
        <v>24.502097782344379</v>
      </c>
      <c r="BC48" s="9">
        <f>'Ипотека в абс.вел.'!BP51*100/'Ипотека в абс.вел.'!BD51-100</f>
        <v>21.607541759743938</v>
      </c>
      <c r="BD48" s="9">
        <f>'Ипотека в абс.вел.'!BQ51*100/'Ипотека в абс.вел.'!BE51-100</f>
        <v>20.494284478749364</v>
      </c>
      <c r="BE48" s="9">
        <f>'Ипотека в абс.вел.'!BR51*100/'Ипотека в абс.вел.'!BF51-100</f>
        <v>18.797681778684804</v>
      </c>
      <c r="BF48" s="9">
        <f>'Ипотека в абс.вел.'!BS51*100/'Ипотека в абс.вел.'!BG51-100</f>
        <v>18.800397744045497</v>
      </c>
      <c r="BG48" s="9">
        <f>'Ипотека в абс.вел.'!BT51*100/'Ипотека в абс.вел.'!BH51-100</f>
        <v>18.815093309885839</v>
      </c>
      <c r="BH48" s="9">
        <f>'Ипотека в абс.вел.'!BU51*100/'Ипотека в абс.вел.'!BI51-100</f>
        <v>20.283747506711265</v>
      </c>
      <c r="BI48" s="9">
        <f>'Ипотека в абс.вел.'!BV51*100/'Ипотека в абс.вел.'!BJ51-100</f>
        <v>20.419668705513587</v>
      </c>
      <c r="BJ48" s="9">
        <f>'Ипотека в абс.вел.'!BW51*100/'Ипотека в абс.вел.'!BK51-100</f>
        <v>19.976649738921154</v>
      </c>
      <c r="BK48" s="9">
        <f>'Ипотека в абс.вел.'!BX51*100/'Ипотека в абс.вел.'!BL51-100</f>
        <v>19.62858222850663</v>
      </c>
      <c r="BL48" s="9">
        <f>'Ипотека в абс.вел.'!BY51*100/'Ипотека в абс.вел.'!BM51-100</f>
        <v>19.652049082270906</v>
      </c>
      <c r="BM48" s="9">
        <f>'Ипотека в абс.вел.'!BZ51*100/'Ипотека в абс.вел.'!BN51-100</f>
        <v>23.266378902148631</v>
      </c>
      <c r="BN48" s="9">
        <f>'Ипотека в абс.вел.'!CA51*100/'Ипотека в абс.вел.'!BO51-100</f>
        <v>26.914982875534704</v>
      </c>
      <c r="BO48" s="9">
        <f>'Ипотека в абс.вел.'!CB51*100/'Ипотека в абс.вел.'!BP51-100</f>
        <v>30.746084512834585</v>
      </c>
      <c r="BP48" s="9">
        <f>'Ипотека в абс.вел.'!CC51*100/'Ипотека в абс.вел.'!BQ51-100</f>
        <v>31.460803499481983</v>
      </c>
      <c r="BQ48" s="9">
        <f>'Ипотека в абс.вел.'!CD51*100/'Ипотека в абс.вел.'!BR51-100</f>
        <v>35.941914226853925</v>
      </c>
      <c r="BR48" s="9">
        <f>'Ипотека в абс.вел.'!CE51*100/'Ипотека в абс.вел.'!BS51-100</f>
        <v>39.637866433003978</v>
      </c>
      <c r="BS48" s="9">
        <f>'Ипотека в абс.вел.'!CF51*100/'Ипотека в абс.вел.'!BT51-100</f>
        <v>41.680276622349254</v>
      </c>
      <c r="BT48" s="9">
        <f>'Ипотека в абс.вел.'!CG51*100/'Ипотека в абс.вел.'!BU51-100</f>
        <v>42.39127724303026</v>
      </c>
      <c r="BU48" s="9">
        <f>'Ипотека в абс.вел.'!CH51*100/'Ипотека в абс.вел.'!BV51-100</f>
        <v>40.914404155067899</v>
      </c>
      <c r="BV48" s="9">
        <f>'Ипотека в абс.вел.'!CI51*100/'Ипотека в абс.вел.'!BW51-100</f>
        <v>40.936580240353891</v>
      </c>
      <c r="BW48" s="9">
        <f>'Ипотека в абс.вел.'!CJ51*100/'Ипотека в абс.вел.'!BX51-100</f>
        <v>39.269978174243278</v>
      </c>
      <c r="BX48" s="9">
        <f>'Ипотека в абс.вел.'!CK51*100/'Ипотека в абс.вел.'!BY51-100</f>
        <v>37.633474830460528</v>
      </c>
      <c r="BY48" s="9">
        <f>'Ипотека в абс.вел.'!CL51*100/'Ипотека в абс.вел.'!BZ51-100</f>
        <v>36.123590814196234</v>
      </c>
      <c r="BZ48" s="9">
        <f>'Ипотека в абс.вел.'!CM51*100/'Ипотека в абс.вел.'!CA51-100</f>
        <v>34.66907262303431</v>
      </c>
      <c r="CA48" s="9">
        <f>'Ипотека в абс.вел.'!CN51*100/'Ипотека в абс.вел.'!CB51-100</f>
        <v>35.072764636805914</v>
      </c>
      <c r="CB48" s="9">
        <f>'Ипотека в абс.вел.'!CO51*100/'Ипотека в абс.вел.'!CC51-100</f>
        <v>32.169053260533644</v>
      </c>
      <c r="CC48" s="9">
        <f>'Ипотека в абс.вел.'!CP51*100/'Ипотека в абс.вел.'!CD51-100</f>
        <v>27.39532633698947</v>
      </c>
      <c r="CD48" s="9">
        <f>'Ипотека в абс.вел.'!CQ51*100/'Ипотека в абс.вел.'!CE51-100</f>
        <v>21.142247031056826</v>
      </c>
      <c r="CE48" s="9">
        <f>'Ипотека в абс.вел.'!CR51*100/'Ипотека в абс.вел.'!CF51-100</f>
        <v>16.992898987306432</v>
      </c>
      <c r="CF48" s="9">
        <f>'Ипотека в абс.вел.'!CS51*100/'Ипотека в абс.вел.'!CG51-100</f>
        <v>13.379187152758021</v>
      </c>
      <c r="CG48" s="9">
        <f>'Ипотека в абс.вел.'!CT51*100/'Ипотека в абс.вел.'!CH51-100</f>
        <v>11.038183606276988</v>
      </c>
      <c r="CH48" s="9">
        <f>'Ипотека в абс.вел.'!CU51*100/'Ипотека в абс.вел.'!CI51-100</f>
        <v>7.9801586797304225</v>
      </c>
      <c r="CI48" s="9">
        <f>'Ипотека в абс.вел.'!CV51*100/'Ипотека в абс.вел.'!CJ51-100</f>
        <v>7.4315892962930263</v>
      </c>
      <c r="CJ48" s="9">
        <f>'Ипотека в абс.вел.'!CW51*100/'Ипотека в абс.вел.'!CK51-100</f>
        <v>6.500099624746781</v>
      </c>
      <c r="CK48" s="9">
        <f>'Ипотека в абс.вел.'!CX51*100/'Ипотека в абс.вел.'!CL51-100</f>
        <v>5.5649620468525001</v>
      </c>
      <c r="CL48" s="9">
        <f>'Ипотека в абс.вел.'!CY51*100/'Ипотека в абс.вел.'!CM51-100</f>
        <v>4.4921757115092902</v>
      </c>
      <c r="CM48" s="9">
        <f>'Ипотека в абс.вел.'!CZ51*100/'Ипотека в абс.вел.'!CN51-100</f>
        <v>1.2555597817227806</v>
      </c>
      <c r="CN48" s="9">
        <f>'Ипотека в абс.вел.'!DA51*100/'Ипотека в абс.вел.'!CO51-100</f>
        <v>1.2482803505941291</v>
      </c>
      <c r="CO48" s="9">
        <f>'Ипотека в абс.вел.'!DB51*100/'Ипотека в абс.вел.'!CP51-100</f>
        <v>1.851751394916306</v>
      </c>
      <c r="CP48" s="9">
        <f>'Ипотека в абс.вел.'!DC51*100/'Ипотека в абс.вел.'!CQ51-100</f>
        <v>2.781299769610186</v>
      </c>
      <c r="CQ48" s="9">
        <f>'Ипотека в абс.вел.'!DD51*100/'Ипотека в абс.вел.'!CR51-100</f>
        <v>4.0339621043880527</v>
      </c>
      <c r="CR48" s="9">
        <f>'Ипотека в абс.вел.'!DE51*100/'Ипотека в абс.вел.'!CS51-100</f>
        <v>6.0374721005846368</v>
      </c>
      <c r="CS48" s="9">
        <f>'Ипотека в абс.вел.'!DF51*100/'Ипотека в абс.вел.'!CT51-100</f>
        <v>8.229200762462213</v>
      </c>
    </row>
    <row r="49" spans="1:97" x14ac:dyDescent="0.25">
      <c r="A49" s="8" t="s">
        <v>49</v>
      </c>
      <c r="B49" s="9">
        <f>'Ипотека в абс.вел.'!O53*100/'Ипотека в абс.вел.'!C53-100</f>
        <v>25.876774027004799</v>
      </c>
      <c r="C49" s="9">
        <f>'Ипотека в абс.вел.'!P53*100/'Ипотека в абс.вел.'!D53-100</f>
        <v>26.59280117077769</v>
      </c>
      <c r="D49" s="9">
        <f>'Ипотека в абс.вел.'!Q53*100/'Ипотека в абс.вел.'!E53-100</f>
        <v>29.997870618719588</v>
      </c>
      <c r="E49" s="9">
        <f>'Ипотека в абс.вел.'!R53*100/'Ипотека в абс.вел.'!F53-100</f>
        <v>30.923793879424039</v>
      </c>
      <c r="F49" s="9">
        <f>'Ипотека в абс.вел.'!S53*100/'Ипотека в абс.вел.'!G53-100</f>
        <v>31.31749568925693</v>
      </c>
      <c r="G49" s="9">
        <f>'Ипотека в абс.вел.'!T53*100/'Ипотека в абс.вел.'!H53-100</f>
        <v>31.48312612982923</v>
      </c>
      <c r="H49" s="9">
        <f>'Ипотека в абс.вел.'!U53*100/'Ипотека в абс.вел.'!I53-100</f>
        <v>31.798652416755289</v>
      </c>
      <c r="I49" s="9">
        <f>'Ипотека в абс.вел.'!V53*100/'Ипотека в абс.вел.'!J53-100</f>
        <v>32.170374641868506</v>
      </c>
      <c r="J49" s="9">
        <f>'Ипотека в абс.вел.'!W53*100/'Ипотека в абс.вел.'!K53-100</f>
        <v>31.888223157556979</v>
      </c>
      <c r="K49" s="9">
        <f>'Ипотека в абс.вел.'!X53*100/'Ипотека в абс.вел.'!L53-100</f>
        <v>29.52445076796343</v>
      </c>
      <c r="L49" s="9">
        <f>'Ипотека в абс.вел.'!Y53*100/'Ипотека в абс.вел.'!M53-100</f>
        <v>32.187420551042976</v>
      </c>
      <c r="M49" s="9">
        <f>'Ипотека в абс.вел.'!Z53*100/'Ипотека в абс.вел.'!N53-100</f>
        <v>32.214284292386111</v>
      </c>
      <c r="N49" s="9">
        <f>'Ипотека в абс.вел.'!AA53*100/'Ипотека в абс.вел.'!O53-100</f>
        <v>26.279568322275637</v>
      </c>
      <c r="O49" s="9">
        <f>'Ипотека в абс.вел.'!AB53*100/'Ипотека в абс.вел.'!P53-100</f>
        <v>25.610437772913158</v>
      </c>
      <c r="P49" s="9">
        <f>'Ипотека в абс.вел.'!AC53*100/'Ипотека в абс.вел.'!Q53-100</f>
        <v>24.862469909136635</v>
      </c>
      <c r="Q49" s="9">
        <f>'Ипотека в абс.вел.'!AD53*100/'Ипотека в абс.вел.'!R53-100</f>
        <v>24.446968283944784</v>
      </c>
      <c r="R49" s="9">
        <f>'Ипотека в абс.вел.'!AE53*100/'Ипотека в абс.вел.'!S53-100</f>
        <v>23.123425792193487</v>
      </c>
      <c r="S49" s="9">
        <f>'Ипотека в абс.вел.'!AF53*100/'Ипотека в абс.вел.'!T53-100</f>
        <v>21.586945740382802</v>
      </c>
      <c r="T49" s="9">
        <f>'Ипотека в абс.вел.'!AG53*100/'Ипотека в абс.вел.'!U53-100</f>
        <v>18.749414068293277</v>
      </c>
      <c r="U49" s="9">
        <f>'Ипотека в абс.вел.'!AH53*100/'Ипотека в абс.вел.'!V53-100</f>
        <v>17.60680744289111</v>
      </c>
      <c r="V49" s="9">
        <f>'Ипотека в абс.вел.'!AI53*100/'Ипотека в абс.вел.'!W53-100</f>
        <v>16.670896277374851</v>
      </c>
      <c r="W49" s="9">
        <f>'Ипотека в абс.вел.'!AJ53*100/'Ипотека в абс.вел.'!X53-100</f>
        <v>15.975666843690377</v>
      </c>
      <c r="X49" s="9">
        <f>'Ипотека в абс.вел.'!AK53*100/'Ипотека в абс.вел.'!Y53-100</f>
        <v>14.734058445626701</v>
      </c>
      <c r="Y49" s="9">
        <f>'Ипотека в абс.вел.'!AL53*100/'Ипотека в абс.вел.'!Z53-100</f>
        <v>13.986317365117358</v>
      </c>
      <c r="Z49" s="9">
        <f>'Ипотека в абс.вел.'!AM53*100/'Ипотека в абс.вел.'!AA53-100</f>
        <v>17.07748643519632</v>
      </c>
      <c r="AA49" s="9">
        <f>'Ипотека в абс.вел.'!AN53*100/'Ипотека в абс.вел.'!AB53-100</f>
        <v>16.307726174440361</v>
      </c>
      <c r="AB49" s="9">
        <f>'Ипотека в абс.вел.'!AO53*100/'Ипотека в абс.вел.'!AC53-100</f>
        <v>16.531253553302122</v>
      </c>
      <c r="AC49" s="9">
        <f>'Ипотека в абс.вел.'!AP53*100/'Ипотека в абс.вел.'!AD53-100</f>
        <v>15.508715696368171</v>
      </c>
      <c r="AD49" s="9">
        <f>'Ипотека в абс.вел.'!AQ53*100/'Ипотека в абс.вел.'!AE53-100</f>
        <v>15.109756525487882</v>
      </c>
      <c r="AE49" s="9">
        <f>'Ипотека в абс.вел.'!AR53*100/'Ипотека в абс.вел.'!AF53-100</f>
        <v>15.468537014548062</v>
      </c>
      <c r="AF49" s="9">
        <f>'Ипотека в абс.вел.'!AS53*100/'Ипотека в абс.вел.'!AG53-100</f>
        <v>17.795388692141955</v>
      </c>
      <c r="AG49" s="9">
        <f>'Ипотека в абс.вел.'!AT53*100/'Ипотека в абс.вел.'!AH53-100</f>
        <v>18.910184325037889</v>
      </c>
      <c r="AH49" s="9">
        <f>'Ипотека в абс.вел.'!AU53*100/'Ипотека в абс.вел.'!AI53-100</f>
        <v>20.501249286635755</v>
      </c>
      <c r="AI49" s="9">
        <f>'Ипотека в абс.вел.'!AV53*100/'Ипотека в абс.вел.'!AJ53-100</f>
        <v>22.891285755012831</v>
      </c>
      <c r="AJ49" s="9">
        <f>'Ипотека в абс.вел.'!AW53*100/'Ипотека в абс.вел.'!AK53-100</f>
        <v>20.422873170663522</v>
      </c>
      <c r="AK49" s="9">
        <f>'Ипотека в абс.вел.'!AX53*100/'Ипотека в абс.вел.'!AL53-100</f>
        <v>20.40804127314027</v>
      </c>
      <c r="AL49" s="9">
        <f>'Ипотека в абс.вел.'!AY53*100/'Ипотека в абс.вел.'!AM53-100</f>
        <v>20.592116377716181</v>
      </c>
      <c r="AM49" s="9">
        <f>'Ипотека в абс.вел.'!AZ53*100/'Ипотека в абс.вел.'!AN53-100</f>
        <v>21.209786081556686</v>
      </c>
      <c r="AN49" s="9">
        <f>'Ипотека в абс.вел.'!BA53*100/'Ипотека в абс.вел.'!AO53-100</f>
        <v>22.089707141178081</v>
      </c>
      <c r="AO49" s="9">
        <f>'Ипотека в абс.вел.'!BB53*100/'Ипотека в абс.вел.'!AP53-100</f>
        <v>24.211862025360915</v>
      </c>
      <c r="AP49" s="9">
        <f>'Ипотека в абс.вел.'!BC53*100/'Ипотека в абс.вел.'!AQ53-100</f>
        <v>25.471521454171736</v>
      </c>
      <c r="AQ49" s="9">
        <f>'Ипотека в абс.вел.'!BD53*100/'Ипотека в абс.вел.'!AR53-100</f>
        <v>27.059651773755974</v>
      </c>
      <c r="AR49" s="9">
        <f>'Ипотека в абс.вел.'!BE53*100/'Ипотека в абс.вел.'!AS53-100</f>
        <v>26.947351601821524</v>
      </c>
      <c r="AS49" s="9">
        <f>'Ипотека в абс.вел.'!BF53*100/'Ипотека в абс.вел.'!AT53-100</f>
        <v>26.317910257517255</v>
      </c>
      <c r="AT49" s="9">
        <f>'Ипотека в абс.вел.'!BG53*100/'Ипотека в абс.вел.'!AU53-100</f>
        <v>24.923189582437871</v>
      </c>
      <c r="AU49" s="9">
        <f>'Ипотека в абс.вел.'!BH53*100/'Ипотека в абс.вел.'!AV53-100</f>
        <v>23.50050456817857</v>
      </c>
      <c r="AV49" s="9">
        <f>'Ипотека в абс.вел.'!BI53*100/'Ипотека в абс.вел.'!AW53-100</f>
        <v>24.322525729319821</v>
      </c>
      <c r="AW49" s="9">
        <f>'Ипотека в абс.вел.'!BJ53*100/'Ипотека в абс.вел.'!AX53-100</f>
        <v>25.143110276062487</v>
      </c>
      <c r="AX49" s="9">
        <f>'Ипотека в абс.вел.'!BK53*100/'Ипотека в абс.вел.'!AY53-100</f>
        <v>25.440914770360834</v>
      </c>
      <c r="AY49" s="9">
        <f>'Ипотека в абс.вел.'!BL53*100/'Ипотека в абс.вел.'!AZ53-100</f>
        <v>25.753886077784756</v>
      </c>
      <c r="AZ49" s="9">
        <f>'Ипотека в абс.вел.'!BM53*100/'Ипотека в абс.вел.'!BA53-100</f>
        <v>26.489072626347763</v>
      </c>
      <c r="BA49" s="9">
        <f>'Ипотека в абс.вел.'!BN53*100/'Ипотека в абс.вел.'!BB53-100</f>
        <v>22.793969493981862</v>
      </c>
      <c r="BB49" s="9">
        <f>'Ипотека в абс.вел.'!BO53*100/'Ипотека в абс.вел.'!BC53-100</f>
        <v>20.183674106879451</v>
      </c>
      <c r="BC49" s="9">
        <f>'Ипотека в абс.вел.'!BP53*100/'Ипотека в абс.вел.'!BD53-100</f>
        <v>17.588550887198124</v>
      </c>
      <c r="BD49" s="9">
        <f>'Ипотека в абс.вел.'!BQ53*100/'Ипотека в абс.вел.'!BE53-100</f>
        <v>16.610910536252533</v>
      </c>
      <c r="BE49" s="9">
        <f>'Ипотека в абс.вел.'!BR53*100/'Ипотека в абс.вел.'!BF53-100</f>
        <v>15.482692846029153</v>
      </c>
      <c r="BF49" s="9">
        <f>'Ипотека в абс.вел.'!BS53*100/'Ипотека в абс.вел.'!BG53-100</f>
        <v>15.996266231697533</v>
      </c>
      <c r="BG49" s="9">
        <f>'Ипотека в абс.вел.'!BT53*100/'Ипотека в абс.вел.'!BH53-100</f>
        <v>16.242979418817981</v>
      </c>
      <c r="BH49" s="9">
        <f>'Ипотека в абс.вел.'!BU53*100/'Ипотека в абс.вел.'!BI53-100</f>
        <v>17.946683098679216</v>
      </c>
      <c r="BI49" s="9">
        <f>'Ипотека в абс.вел.'!BV53*100/'Ипотека в абс.вел.'!BJ53-100</f>
        <v>18.979801709485173</v>
      </c>
      <c r="BJ49" s="9">
        <f>'Ипотека в абс.вел.'!BW53*100/'Ипотека в абс.вел.'!BK53-100</f>
        <v>18.781957247466053</v>
      </c>
      <c r="BK49" s="9">
        <f>'Ипотека в абс.вел.'!BX53*100/'Ипотека в абс.вел.'!BL53-100</f>
        <v>18.491976206525464</v>
      </c>
      <c r="BL49" s="9">
        <f>'Ипотека в абс.вел.'!BY53*100/'Ипотека в абс.вел.'!BM53-100</f>
        <v>18.11027918745279</v>
      </c>
      <c r="BM49" s="9">
        <f>'Ипотека в абс.вел.'!BZ53*100/'Ипотека в абс.вел.'!BN53-100</f>
        <v>21.465665643765576</v>
      </c>
      <c r="BN49" s="9">
        <f>'Ипотека в абс.вел.'!CA53*100/'Ипотека в абс.вел.'!BO53-100</f>
        <v>25.233053784308296</v>
      </c>
      <c r="BO49" s="9">
        <f>'Ипотека в абс.вел.'!CB53*100/'Ипотека в абс.вел.'!BP53-100</f>
        <v>28.272249804624636</v>
      </c>
      <c r="BP49" s="9">
        <f>'Ипотека в абс.вел.'!CC53*100/'Ипотека в абс.вел.'!BQ53-100</f>
        <v>29.021757654945191</v>
      </c>
      <c r="BQ49" s="9">
        <f>'Ипотека в абс.вел.'!CD53*100/'Ипотека в абс.вел.'!BR53-100</f>
        <v>34.361673041527268</v>
      </c>
      <c r="BR49" s="9">
        <f>'Ипотека в абс.вел.'!CE53*100/'Ипотека в абс.вел.'!BS53-100</f>
        <v>37.791504052424727</v>
      </c>
      <c r="BS49" s="9">
        <f>'Ипотека в абс.вел.'!CF53*100/'Ипотека в абс.вел.'!BT53-100</f>
        <v>40.208079159495924</v>
      </c>
      <c r="BT49" s="9">
        <f>'Ипотека в абс.вел.'!CG53*100/'Ипотека в абс.вел.'!BU53-100</f>
        <v>41.211005010673063</v>
      </c>
      <c r="BU49" s="9">
        <f>'Ипотека в абс.вел.'!CH53*100/'Ипотека в абс.вел.'!BV53-100</f>
        <v>39.704743291835314</v>
      </c>
      <c r="BV49" s="9">
        <f>'Ипотека в абс.вел.'!CI53*100/'Ипотека в абс.вел.'!BW53-100</f>
        <v>39.695878554711612</v>
      </c>
      <c r="BW49" s="9">
        <f>'Ипотека в абс.вел.'!CJ53*100/'Ипотека в абс.вел.'!BX53-100</f>
        <v>37.961087047645663</v>
      </c>
      <c r="BX49" s="9">
        <f>'Ипотека в абс.вел.'!CK53*100/'Ипотека в абс.вел.'!BY53-100</f>
        <v>36.251693021468839</v>
      </c>
      <c r="BY49" s="9">
        <f>'Ипотека в абс.вел.'!CL53*100/'Ипотека в абс.вел.'!BZ53-100</f>
        <v>34.443825617082808</v>
      </c>
      <c r="BZ49" s="9">
        <f>'Ипотека в абс.вел.'!CM53*100/'Ипотека в абс.вел.'!CA53-100</f>
        <v>32.416458548081721</v>
      </c>
      <c r="CA49" s="9">
        <f>'Ипотека в абс.вел.'!CN53*100/'Ипотека в абс.вел.'!CB53-100</f>
        <v>33.973869355738287</v>
      </c>
      <c r="CB49" s="9">
        <f>'Ипотека в абс.вел.'!CO53*100/'Ипотека в абс.вел.'!CC53-100</f>
        <v>31.437541003095333</v>
      </c>
      <c r="CC49" s="9">
        <f>'Ипотека в абс.вел.'!CP53*100/'Ипотека в абс.вел.'!CD53-100</f>
        <v>26.226223916322454</v>
      </c>
      <c r="CD49" s="9">
        <f>'Ипотека в абс.вел.'!CQ53*100/'Ипотека в абс.вел.'!CE53-100</f>
        <v>19.82049140627025</v>
      </c>
      <c r="CE49" s="9">
        <f>'Ипотека в абс.вел.'!CR53*100/'Ипотека в абс.вел.'!CF53-100</f>
        <v>15.56203106451477</v>
      </c>
      <c r="CF49" s="9">
        <f>'Ипотека в абс.вел.'!CS53*100/'Ипотека в абс.вел.'!CG53-100</f>
        <v>11.997526052128549</v>
      </c>
      <c r="CG49" s="9">
        <f>'Ипотека в абс.вел.'!CT53*100/'Ипотека в абс.вел.'!CH53-100</f>
        <v>10.738086233674679</v>
      </c>
      <c r="CH49" s="9">
        <f>'Ипотека в абс.вел.'!CU53*100/'Ипотека в абс.вел.'!CI53-100</f>
        <v>7.8211375902470479</v>
      </c>
      <c r="CI49" s="9">
        <f>'Ипотека в абс.вел.'!CV53*100/'Ипотека в абс.вел.'!CJ53-100</f>
        <v>7.3341085874159262</v>
      </c>
      <c r="CJ49" s="9">
        <f>'Ипотека в абс.вел.'!CW53*100/'Ипотека в абс.вел.'!CK53-100</f>
        <v>6.1663552435970814</v>
      </c>
      <c r="CK49" s="9">
        <f>'Ипотека в абс.вел.'!CX53*100/'Ипотека в абс.вел.'!CL53-100</f>
        <v>5.4322476241849245</v>
      </c>
      <c r="CL49" s="9">
        <f>'Ипотека в абс.вел.'!CY53*100/'Ипотека в абс.вел.'!CM53-100</f>
        <v>4.772561039322909</v>
      </c>
      <c r="CM49" s="9">
        <f>'Ипотека в абс.вел.'!CZ53*100/'Ипотека в абс.вел.'!CN53-100</f>
        <v>0.98240334378265004</v>
      </c>
      <c r="CN49" s="9">
        <f>'Ипотека в абс.вел.'!DA53*100/'Ипотека в абс.вел.'!CO53-100</f>
        <v>0.50834625833704195</v>
      </c>
      <c r="CO49" s="9">
        <f>'Ипотека в абс.вел.'!DB53*100/'Ипотека в абс.вел.'!CP53-100</f>
        <v>1.0930623695371793</v>
      </c>
      <c r="CP49" s="9">
        <f>'Ипотека в абс.вел.'!DC53*100/'Ипотека в абс.вел.'!CQ53-100</f>
        <v>2.3483597080894185</v>
      </c>
      <c r="CQ49" s="9">
        <f>'Ипотека в абс.вел.'!DD53*100/'Ипотека в абс.вел.'!CR53-100</f>
        <v>3.8864112737675072</v>
      </c>
      <c r="CR49" s="9">
        <f>'Ипотека в абс.вел.'!DE53*100/'Ипотека в абс.вел.'!CS53-100</f>
        <v>5.7674115968868023</v>
      </c>
      <c r="CS49" s="9">
        <f>'Ипотека в абс.вел.'!DF53*100/'Ипотека в абс.вел.'!CT53-100</f>
        <v>7.1744388649147766</v>
      </c>
    </row>
    <row r="50" spans="1:97" x14ac:dyDescent="0.25">
      <c r="A50" s="8" t="s">
        <v>50</v>
      </c>
      <c r="B50" s="9">
        <f>'Ипотека в абс.вел.'!O54*100/'Ипотека в абс.вел.'!C54-100</f>
        <v>21.051919304791909</v>
      </c>
      <c r="C50" s="9">
        <f>'Ипотека в абс.вел.'!P54*100/'Ипотека в абс.вел.'!D54-100</f>
        <v>22.083798908535755</v>
      </c>
      <c r="D50" s="9">
        <f>'Ипотека в абс.вел.'!Q54*100/'Ипотека в абс.вел.'!E54-100</f>
        <v>23.359898278453912</v>
      </c>
      <c r="E50" s="9">
        <f>'Ипотека в абс.вел.'!R54*100/'Ипотека в абс.вел.'!F54-100</f>
        <v>24.296892333694217</v>
      </c>
      <c r="F50" s="9">
        <f>'Ипотека в абс.вел.'!S54*100/'Ипотека в абс.вел.'!G54-100</f>
        <v>24.91845845652476</v>
      </c>
      <c r="G50" s="9">
        <f>'Ипотека в абс.вел.'!T54*100/'Ипотека в абс.вел.'!H54-100</f>
        <v>24.023268861401448</v>
      </c>
      <c r="H50" s="9">
        <f>'Ипотека в абс.вел.'!U54*100/'Ипотека в абс.вел.'!I54-100</f>
        <v>23.809515550095156</v>
      </c>
      <c r="I50" s="9">
        <f>'Ипотека в абс.вел.'!V54*100/'Ипотека в абс.вел.'!J54-100</f>
        <v>23.732539453545598</v>
      </c>
      <c r="J50" s="9">
        <f>'Ипотека в абс.вел.'!W54*100/'Ипотека в абс.вел.'!K54-100</f>
        <v>24.174852857154349</v>
      </c>
      <c r="K50" s="9">
        <f>'Ипотека в абс.вел.'!X54*100/'Ипотека в абс.вел.'!L54-100</f>
        <v>22.003761003196104</v>
      </c>
      <c r="L50" s="9">
        <f>'Ипотека в абс.вел.'!Y54*100/'Ипотека в абс.вел.'!M54-100</f>
        <v>23.559866905855714</v>
      </c>
      <c r="M50" s="9">
        <f>'Ипотека в абс.вел.'!Z54*100/'Ипотека в абс.вел.'!N54-100</f>
        <v>22.83158881658261</v>
      </c>
      <c r="N50" s="9">
        <f>'Ипотека в абс.вел.'!AA54*100/'Ипотека в абс.вел.'!O54-100</f>
        <v>18.988887817808234</v>
      </c>
      <c r="O50" s="9">
        <f>'Ипотека в абс.вел.'!AB54*100/'Ипотека в абс.вел.'!P54-100</f>
        <v>17.867239806509701</v>
      </c>
      <c r="P50" s="9">
        <f>'Ипотека в абс.вел.'!AC54*100/'Ипотека в абс.вел.'!Q54-100</f>
        <v>17.557693398161476</v>
      </c>
      <c r="Q50" s="9">
        <f>'Ипотека в абс.вел.'!AD54*100/'Ипотека в абс.вел.'!R54-100</f>
        <v>17.159978040321462</v>
      </c>
      <c r="R50" s="9">
        <f>'Ипотека в абс.вел.'!AE54*100/'Ипотека в абс.вел.'!S54-100</f>
        <v>15.916916101522006</v>
      </c>
      <c r="S50" s="9">
        <f>'Ипотека в абс.вел.'!AF54*100/'Ипотека в абс.вел.'!T54-100</f>
        <v>14.97379287808441</v>
      </c>
      <c r="T50" s="9">
        <f>'Ипотека в абс.вел.'!AG54*100/'Ипотека в абс.вел.'!U54-100</f>
        <v>12.097449676004672</v>
      </c>
      <c r="U50" s="9">
        <f>'Ипотека в абс.вел.'!AH54*100/'Ипотека в абс.вел.'!V54-100</f>
        <v>12.006771594458627</v>
      </c>
      <c r="V50" s="9">
        <f>'Ипотека в абс.вел.'!AI54*100/'Ипотека в абс.вел.'!W54-100</f>
        <v>10.377373596134035</v>
      </c>
      <c r="W50" s="9">
        <f>'Ипотека в абс.вел.'!AJ54*100/'Ипотека в абс.вел.'!X54-100</f>
        <v>8.67868083897622</v>
      </c>
      <c r="X50" s="9">
        <f>'Ипотека в абс.вел.'!AK54*100/'Ипотека в абс.вел.'!Y54-100</f>
        <v>7.7987464773165129</v>
      </c>
      <c r="Y50" s="9">
        <f>'Ипотека в абс.вел.'!AL54*100/'Ипотека в абс.вел.'!Z54-100</f>
        <v>7.6873108977530222</v>
      </c>
      <c r="Z50" s="9">
        <f>'Ипотека в абс.вел.'!AM54*100/'Ипотека в абс.вел.'!AA54-100</f>
        <v>8.6870074470392638</v>
      </c>
      <c r="AA50" s="9">
        <f>'Ипотека в абс.вел.'!AN54*100/'Ипотека в абс.вел.'!AB54-100</f>
        <v>8.4298170383076041</v>
      </c>
      <c r="AB50" s="9">
        <f>'Ипотека в абс.вел.'!AO54*100/'Ипотека в абс.вел.'!AC54-100</f>
        <v>8.4553363038404399</v>
      </c>
      <c r="AC50" s="9">
        <f>'Ипотека в абс.вел.'!AP54*100/'Ипотека в абс.вел.'!AD54-100</f>
        <v>8.1847678191396511</v>
      </c>
      <c r="AD50" s="9">
        <f>'Ипотека в абс.вел.'!AQ54*100/'Ипотека в абс.вел.'!AE54-100</f>
        <v>8.1257146817283967</v>
      </c>
      <c r="AE50" s="9">
        <f>'Ипотека в абс.вел.'!AR54*100/'Ипотека в абс.вел.'!AF54-100</f>
        <v>8.1175984577251512</v>
      </c>
      <c r="AF50" s="9">
        <f>'Ипотека в абс.вел.'!AS54*100/'Ипотека в абс.вел.'!AG54-100</f>
        <v>10.438797472748732</v>
      </c>
      <c r="AG50" s="9">
        <f>'Ипотека в абс.вел.'!AT54*100/'Ипотека в абс.вел.'!AH54-100</f>
        <v>10.660124888492419</v>
      </c>
      <c r="AH50" s="9">
        <f>'Ипотека в абс.вел.'!AU54*100/'Ипотека в абс.вел.'!AI54-100</f>
        <v>12.571176789587852</v>
      </c>
      <c r="AI50" s="9">
        <f>'Ипотека в абс.вел.'!AV54*100/'Ипотека в абс.вел.'!AJ54-100</f>
        <v>15.844914879880392</v>
      </c>
      <c r="AJ50" s="9">
        <f>'Ипотека в абс.вел.'!AW54*100/'Ипотека в абс.вел.'!AK54-100</f>
        <v>14.299607632717397</v>
      </c>
      <c r="AK50" s="9">
        <f>'Ипотека в абс.вел.'!AX54*100/'Ипотека в абс.вел.'!AL54-100</f>
        <v>13.565621370499414</v>
      </c>
      <c r="AL50" s="9">
        <f>'Ипотека в абс.вел.'!AY54*100/'Ипотека в абс.вел.'!AM54-100</f>
        <v>14.395476467653424</v>
      </c>
      <c r="AM50" s="9">
        <f>'Ипотека в абс.вел.'!AZ54*100/'Ипотека в абс.вел.'!AN54-100</f>
        <v>14.728273407375667</v>
      </c>
      <c r="AN50" s="9">
        <f>'Ипотека в абс.вел.'!BA54*100/'Ипотека в абс.вел.'!AO54-100</f>
        <v>15.719456128338066</v>
      </c>
      <c r="AO50" s="9">
        <f>'Ипотека в абс.вел.'!BB54*100/'Ипотека в абс.вел.'!AP54-100</f>
        <v>16.73385146247864</v>
      </c>
      <c r="AP50" s="9">
        <f>'Ипотека в абс.вел.'!BC54*100/'Ипотека в абс.вел.'!AQ54-100</f>
        <v>17.196513267529809</v>
      </c>
      <c r="AQ50" s="9">
        <f>'Ипотека в абс.вел.'!BD54*100/'Ипотека в абс.вел.'!AR54-100</f>
        <v>18.81806024326562</v>
      </c>
      <c r="AR50" s="9">
        <f>'Ипотека в абс.вел.'!BE54*100/'Ипотека в абс.вел.'!AS54-100</f>
        <v>19.215415081884771</v>
      </c>
      <c r="AS50" s="9">
        <f>'Ипотека в абс.вел.'!BF54*100/'Ипотека в абс.вел.'!AT54-100</f>
        <v>19.802809041019444</v>
      </c>
      <c r="AT50" s="9">
        <f>'Ипотека в абс.вел.'!BG54*100/'Ипотека в абс.вел.'!AU54-100</f>
        <v>18.233824105019124</v>
      </c>
      <c r="AU50" s="9">
        <f>'Ипотека в абс.вел.'!BH54*100/'Ипотека в абс.вел.'!AV54-100</f>
        <v>17.253314560600728</v>
      </c>
      <c r="AV50" s="9">
        <f>'Ипотека в абс.вел.'!BI54*100/'Ипотека в абс.вел.'!AW54-100</f>
        <v>15.503330105917911</v>
      </c>
      <c r="AW50" s="9">
        <f>'Ипотека в абс.вел.'!BJ54*100/'Ипотека в абс.вел.'!AX54-100</f>
        <v>17.757063962832007</v>
      </c>
      <c r="AX50" s="9">
        <f>'Ипотека в абс.вел.'!BK54*100/'Ипотека в абс.вел.'!AY54-100</f>
        <v>18.055999767394525</v>
      </c>
      <c r="AY50" s="9">
        <f>'Ипотека в абс.вел.'!BL54*100/'Ипотека в абс.вел.'!AZ54-100</f>
        <v>18.795243019648396</v>
      </c>
      <c r="AZ50" s="9">
        <f>'Ипотека в абс.вел.'!BM54*100/'Ипотека в абс.вел.'!BA54-100</f>
        <v>18.982812059735139</v>
      </c>
      <c r="BA50" s="9">
        <f>'Ипотека в абс.вел.'!BN54*100/'Ипотека в абс.вел.'!BB54-100</f>
        <v>15.862754848334163</v>
      </c>
      <c r="BB50" s="9">
        <f>'Ипотека в абс.вел.'!BO54*100/'Ипотека в абс.вел.'!BC54-100</f>
        <v>13.99781241454744</v>
      </c>
      <c r="BC50" s="9">
        <f>'Ипотека в абс.вел.'!BP54*100/'Ипотека в абс.вел.'!BD54-100</f>
        <v>11.994854753992925</v>
      </c>
      <c r="BD50" s="9">
        <f>'Ипотека в абс.вел.'!BQ54*100/'Ипотека в абс.вел.'!BE54-100</f>
        <v>11.358962189526977</v>
      </c>
      <c r="BE50" s="9">
        <f>'Ипотека в абс.вел.'!BR54*100/'Ипотека в абс.вел.'!BF54-100</f>
        <v>8.8095238095238102</v>
      </c>
      <c r="BF50" s="9">
        <f>'Ипотека в абс.вел.'!BS54*100/'Ипотека в абс.вел.'!BG54-100</f>
        <v>8.9408948534467356</v>
      </c>
      <c r="BG50" s="9">
        <f>'Ипотека в абс.вел.'!BT54*100/'Ипотека в абс.вел.'!BH54-100</f>
        <v>9.0859058387952132</v>
      </c>
      <c r="BH50" s="9">
        <f>'Ипотека в абс.вел.'!BU54*100/'Ипотека в абс.вел.'!BI54-100</f>
        <v>12.131988721518027</v>
      </c>
      <c r="BI50" s="9">
        <f>'Ипотека в абс.вел.'!BV54*100/'Ипотека в абс.вел.'!BJ54-100</f>
        <v>12.15384615384616</v>
      </c>
      <c r="BJ50" s="9">
        <f>'Ипотека в абс.вел.'!BW54*100/'Ипотека в абс.вел.'!BK54-100</f>
        <v>11.762677634657535</v>
      </c>
      <c r="BK50" s="9">
        <f>'Ипотека в абс.вел.'!BX54*100/'Ипотека в абс.вел.'!BL54-100</f>
        <v>11.420626284608872</v>
      </c>
      <c r="BL50" s="9">
        <f>'Ипотека в абс.вел.'!BY54*100/'Ипотека в абс.вел.'!BM54-100</f>
        <v>11.509223956236525</v>
      </c>
      <c r="BM50" s="9">
        <f>'Ипотека в абс.вел.'!BZ54*100/'Ипотека в абс.вел.'!BN54-100</f>
        <v>15.188364329995238</v>
      </c>
      <c r="BN50" s="9">
        <f>'Ипотека в абс.вел.'!CA54*100/'Ипотека в абс.вел.'!BO54-100</f>
        <v>18.163064597375808</v>
      </c>
      <c r="BO50" s="9">
        <f>'Ипотека в абс.вел.'!CB54*100/'Ипотека в абс.вел.'!BP54-100</f>
        <v>21.006412710566622</v>
      </c>
      <c r="BP50" s="9">
        <f>'Ипотека в абс.вел.'!CC54*100/'Ипотека в абс.вел.'!BQ54-100</f>
        <v>20.826821991760198</v>
      </c>
      <c r="BQ50" s="9">
        <f>'Ипотека в абс.вел.'!CD54*100/'Ипотека в абс.вел.'!BR54-100</f>
        <v>26.393777946912763</v>
      </c>
      <c r="BR50" s="9">
        <f>'Ипотека в абс.вел.'!CE54*100/'Ипотека в абс.вел.'!BS54-100</f>
        <v>29.270687237026635</v>
      </c>
      <c r="BS50" s="9">
        <f>'Ипотека в абс.вел.'!CF54*100/'Ипотека в абс.вел.'!BT54-100</f>
        <v>31.066825666192727</v>
      </c>
      <c r="BT50" s="9">
        <f>'Ипотека в абс.вел.'!CG54*100/'Ипотека в абс.вел.'!BU54-100</f>
        <v>31.51122488276738</v>
      </c>
      <c r="BU50" s="9">
        <f>'Ипотека в абс.вел.'!CH54*100/'Ипотека в абс.вел.'!BV54-100</f>
        <v>30.147351652727991</v>
      </c>
      <c r="BV50" s="9">
        <f>'Ипотека в абс.вел.'!CI54*100/'Ипотека в абс.вел.'!BW54-100</f>
        <v>30.366469071596981</v>
      </c>
      <c r="BW50" s="9">
        <f>'Ипотека в абс.вел.'!CJ54*100/'Ипотека в абс.вел.'!BX54-100</f>
        <v>28.575459004297073</v>
      </c>
      <c r="BX50" s="9">
        <f>'Ипотека в абс.вел.'!CK54*100/'Ипотека в абс.вел.'!BY54-100</f>
        <v>27.117888164461533</v>
      </c>
      <c r="BY50" s="9">
        <f>'Ипотека в абс.вел.'!CL54*100/'Ипотека в абс.вел.'!BZ54-100</f>
        <v>25.12316290623059</v>
      </c>
      <c r="BZ50" s="9">
        <f>'Ипотека в абс.вел.'!CM54*100/'Ипотека в абс.вел.'!CA54-100</f>
        <v>23.919530663202124</v>
      </c>
      <c r="CA50" s="9">
        <f>'Ипотека в абс.вел.'!CN54*100/'Ипотека в абс.вел.'!CB54-100</f>
        <v>24.292578750667374</v>
      </c>
      <c r="CB50" s="9">
        <f>'Ипотека в абс.вел.'!CO54*100/'Ипотека в абс.вел.'!CC54-100</f>
        <v>21.798941798941797</v>
      </c>
      <c r="CC50" s="9">
        <f>'Ипотека в абс.вел.'!CP54*100/'Ипотека в абс.вел.'!CD54-100</f>
        <v>17.434749063811367</v>
      </c>
      <c r="CD50" s="9">
        <f>'Ипотека в абс.вел.'!CQ54*100/'Ипотека в абс.вел.'!CE54-100</f>
        <v>12.243680156233054</v>
      </c>
      <c r="CE50" s="9">
        <f>'Ипотека в абс.вел.'!CR54*100/'Ипотека в абс.вел.'!CF54-100</f>
        <v>9.1071334838066207</v>
      </c>
      <c r="CF50" s="9">
        <f>'Ипотека в абс.вел.'!CS54*100/'Ипотека в абс.вел.'!CG54-100</f>
        <v>6.4578919263431658</v>
      </c>
      <c r="CG50" s="9">
        <f>'Ипотека в абс.вел.'!CT54*100/'Ипотека в абс.вел.'!CH54-100</f>
        <v>5.5028559771521799</v>
      </c>
      <c r="CH50" s="9">
        <f>'Ипотека в абс.вел.'!CU54*100/'Ипотека в абс.вел.'!CI54-100</f>
        <v>0.49696580401968049</v>
      </c>
      <c r="CI50" s="9">
        <f>'Ипотека в абс.вел.'!CV54*100/'Ипотека в абс.вел.'!CJ54-100</f>
        <v>0.54519368723099149</v>
      </c>
      <c r="CJ50" s="9">
        <f>'Ипотека в абс.вел.'!CW54*100/'Ипотека в абс.вел.'!CK54-100</f>
        <v>6.3485699010954022E-2</v>
      </c>
      <c r="CK50" s="9">
        <f>'Ипотека в абс.вел.'!CX54*100/'Ипотека в абс.вел.'!CL54-100</f>
        <v>0.22664482935464036</v>
      </c>
      <c r="CL50" s="9">
        <f>'Ипотека в абс.вел.'!CY54*100/'Ипотека в абс.вел.'!CM54-100</f>
        <v>0.14252014940042557</v>
      </c>
      <c r="CM50" s="9">
        <f>'Ипотека в абс.вел.'!CZ54*100/'Ипотека в абс.вел.'!CN54-100</f>
        <v>-2.2607229222349474</v>
      </c>
      <c r="CN50" s="9">
        <f>'Ипотека в абс.вел.'!DA54*100/'Ипотека в абс.вел.'!CO54-100</f>
        <v>-1.906554686745821</v>
      </c>
      <c r="CO50" s="9">
        <f>'Ипотека в абс.вел.'!DB54*100/'Ипотека в абс.вел.'!CP54-100</f>
        <v>-0.81081947248661379</v>
      </c>
      <c r="CP50" s="9">
        <f>'Ипотека в абс.вел.'!DC54*100/'Ипотека в абс.вел.'!CQ54-100</f>
        <v>1.0858183106986985</v>
      </c>
      <c r="CQ50" s="9">
        <f>'Ипотека в абс.вел.'!DD54*100/'Ипотека в абс.вел.'!CR54-100</f>
        <v>2.6107315821546564</v>
      </c>
      <c r="CR50" s="9">
        <f>'Ипотека в абс.вел.'!DE54*100/'Ипотека в абс.вел.'!CS54-100</f>
        <v>6.158376751561434</v>
      </c>
      <c r="CS50" s="9">
        <f>'Ипотека в абс.вел.'!DF54*100/'Ипотека в абс.вел.'!CT54-100</f>
        <v>8.6060488873849863</v>
      </c>
    </row>
    <row r="51" spans="1:97" x14ac:dyDescent="0.25">
      <c r="A51" s="8" t="s">
        <v>51</v>
      </c>
      <c r="B51" s="9">
        <f>'Ипотека в абс.вел.'!O55*100/'Ипотека в абс.вел.'!C55-100</f>
        <v>25.502146186217573</v>
      </c>
      <c r="C51" s="9">
        <f>'Ипотека в абс.вел.'!P55*100/'Ипотека в абс.вел.'!D55-100</f>
        <v>26.490799883895335</v>
      </c>
      <c r="D51" s="9">
        <f>'Ипотека в абс.вел.'!Q55*100/'Ипотека в абс.вел.'!E55-100</f>
        <v>29.112448070643978</v>
      </c>
      <c r="E51" s="9">
        <f>'Ипотека в абс.вел.'!R55*100/'Ипотека в абс.вел.'!F55-100</f>
        <v>29.25651239022406</v>
      </c>
      <c r="F51" s="9">
        <f>'Ипотека в абс.вел.'!S55*100/'Ипотека в абс.вел.'!G55-100</f>
        <v>29.949932817616116</v>
      </c>
      <c r="G51" s="9">
        <f>'Ипотека в абс.вел.'!T55*100/'Ипотека в абс.вел.'!H55-100</f>
        <v>30.228532906754396</v>
      </c>
      <c r="H51" s="9">
        <f>'Ипотека в абс.вел.'!U55*100/'Ипотека в абс.вел.'!I55-100</f>
        <v>30.085409943409275</v>
      </c>
      <c r="I51" s="9">
        <f>'Ипотека в абс.вел.'!V55*100/'Ипотека в абс.вел.'!J55-100</f>
        <v>29.498328012664388</v>
      </c>
      <c r="J51" s="9">
        <f>'Ипотека в абс.вел.'!W55*100/'Ипотека в абс.вел.'!K55-100</f>
        <v>29.925221376219753</v>
      </c>
      <c r="K51" s="9">
        <f>'Ипотека в абс.вел.'!X55*100/'Ипотека в абс.вел.'!L55-100</f>
        <v>26.630970252660603</v>
      </c>
      <c r="L51" s="9">
        <f>'Ипотека в абс.вел.'!Y55*100/'Ипотека в абс.вел.'!M55-100</f>
        <v>27.478720411495544</v>
      </c>
      <c r="M51" s="9">
        <f>'Ипотека в абс.вел.'!Z55*100/'Ипотека в абс.вел.'!N55-100</f>
        <v>27.031137098410099</v>
      </c>
      <c r="N51" s="9">
        <f>'Ипотека в абс.вел.'!AA55*100/'Ипотека в абс.вел.'!O55-100</f>
        <v>21.299202576392076</v>
      </c>
      <c r="O51" s="9">
        <f>'Ипотека в абс.вел.'!AB55*100/'Ипотека в абс.вел.'!P55-100</f>
        <v>20.703096789909708</v>
      </c>
      <c r="P51" s="9">
        <f>'Ипотека в абс.вел.'!AC55*100/'Ипотека в абс.вел.'!Q55-100</f>
        <v>20.169946107947595</v>
      </c>
      <c r="Q51" s="9">
        <f>'Ипотека в абс.вел.'!AD55*100/'Ипотека в абс.вел.'!R55-100</f>
        <v>20.410744571503059</v>
      </c>
      <c r="R51" s="9">
        <f>'Ипотека в абс.вел.'!AE55*100/'Ипотека в абс.вел.'!S55-100</f>
        <v>18.655971165996689</v>
      </c>
      <c r="S51" s="9">
        <f>'Ипотека в абс.вел.'!AF55*100/'Ипотека в абс.вел.'!T55-100</f>
        <v>17.123960592104012</v>
      </c>
      <c r="T51" s="9">
        <f>'Ипотека в абс.вел.'!AG55*100/'Ипотека в абс.вел.'!U55-100</f>
        <v>14.907733988665711</v>
      </c>
      <c r="U51" s="9">
        <f>'Ипотека в абс.вел.'!AH55*100/'Ипотека в абс.вел.'!V55-100</f>
        <v>13.824314868955213</v>
      </c>
      <c r="V51" s="9">
        <f>'Ипотека в абс.вел.'!AI55*100/'Ипотека в абс.вел.'!W55-100</f>
        <v>11.224976047030765</v>
      </c>
      <c r="W51" s="9">
        <f>'Ипотека в абс.вел.'!AJ55*100/'Ипотека в абс.вел.'!X55-100</f>
        <v>10.362674956874869</v>
      </c>
      <c r="X51" s="9">
        <f>'Ипотека в абс.вел.'!AK55*100/'Ипотека в абс.вел.'!Y55-100</f>
        <v>10.408737698926316</v>
      </c>
      <c r="Y51" s="9">
        <f>'Ипотека в абс.вел.'!AL55*100/'Ипотека в абс.вел.'!Z55-100</f>
        <v>9.2709819516745711</v>
      </c>
      <c r="Z51" s="9">
        <f>'Ипотека в абс.вел.'!AM55*100/'Ипотека в абс.вел.'!AA55-100</f>
        <v>10.865830334856881</v>
      </c>
      <c r="AA51" s="9">
        <f>'Ипотека в абс.вел.'!AN55*100/'Ипотека в абс.вел.'!AB55-100</f>
        <v>9.8389411577100958</v>
      </c>
      <c r="AB51" s="9">
        <f>'Ипотека в абс.вел.'!AO55*100/'Ипотека в абс.вел.'!AC55-100</f>
        <v>9.409396817409899</v>
      </c>
      <c r="AC51" s="9">
        <f>'Ипотека в абс.вел.'!AP55*100/'Ипотека в абс.вел.'!AD55-100</f>
        <v>8.1659807531639643</v>
      </c>
      <c r="AD51" s="9">
        <f>'Ипотека в абс.вел.'!AQ55*100/'Ипотека в абс.вел.'!AE55-100</f>
        <v>7.9157052761113675</v>
      </c>
      <c r="AE51" s="9">
        <f>'Ипотека в абс.вел.'!AR55*100/'Ипотека в абс.вел.'!AF55-100</f>
        <v>7.4351251863344601</v>
      </c>
      <c r="AF51" s="9">
        <f>'Ипотека в абс.вел.'!AS55*100/'Ипотека в абс.вел.'!AG55-100</f>
        <v>8.8310424522564119</v>
      </c>
      <c r="AG51" s="9">
        <f>'Ипотека в абс.вел.'!AT55*100/'Ипотека в абс.вел.'!AH55-100</f>
        <v>10.573433341398498</v>
      </c>
      <c r="AH51" s="9">
        <f>'Ипотека в абс.вел.'!AU55*100/'Ипотека в абс.вел.'!AI55-100</f>
        <v>12.520978182690001</v>
      </c>
      <c r="AI51" s="9">
        <f>'Ипотека в абс.вел.'!AV55*100/'Ипотека в абс.вел.'!AJ55-100</f>
        <v>15.148182277577959</v>
      </c>
      <c r="AJ51" s="9">
        <f>'Ипотека в абс.вел.'!AW55*100/'Ипотека в абс.вел.'!AK55-100</f>
        <v>14.374633000587195</v>
      </c>
      <c r="AK51" s="9">
        <f>'Ипотека в абс.вел.'!AX55*100/'Ипотека в абс.вел.'!AL55-100</f>
        <v>15.381472184927915</v>
      </c>
      <c r="AL51" s="9">
        <f>'Ипотека в абс.вел.'!AY55*100/'Ипотека в абс.вел.'!AM55-100</f>
        <v>16.341627437794216</v>
      </c>
      <c r="AM51" s="9">
        <f>'Ипотека в абс.вел.'!AZ55*100/'Ипотека в абс.вел.'!AN55-100</f>
        <v>17.807781649245058</v>
      </c>
      <c r="AN51" s="9">
        <f>'Ипотека в абс.вел.'!BA55*100/'Ипотека в абс.вел.'!AO55-100</f>
        <v>18.220753089968383</v>
      </c>
      <c r="AO51" s="9">
        <f>'Ипотека в абс.вел.'!BB55*100/'Ипотека в абс.вел.'!AP55-100</f>
        <v>19.433001487584391</v>
      </c>
      <c r="AP51" s="9">
        <f>'Ипотека в абс.вел.'!BC55*100/'Ипотека в абс.вел.'!AQ55-100</f>
        <v>19.767375563030953</v>
      </c>
      <c r="AQ51" s="9">
        <f>'Ипотека в абс.вел.'!BD55*100/'Ипотека в абс.вел.'!AR55-100</f>
        <v>21.353532493274813</v>
      </c>
      <c r="AR51" s="9">
        <f>'Ипотека в абс.вел.'!BE55*100/'Ипотека в абс.вел.'!AS55-100</f>
        <v>19.780373309489221</v>
      </c>
      <c r="AS51" s="9">
        <f>'Ипотека в абс.вел.'!BF55*100/'Ипотека в абс.вел.'!AT55-100</f>
        <v>19.08096280087527</v>
      </c>
      <c r="AT51" s="9">
        <f>'Ипотека в абс.вел.'!BG55*100/'Ипотека в абс.вел.'!AU55-100</f>
        <v>18.009907846375114</v>
      </c>
      <c r="AU51" s="9">
        <f>'Ипотека в абс.вел.'!BH55*100/'Ипотека в абс.вел.'!AV55-100</f>
        <v>16.844360688747187</v>
      </c>
      <c r="AV51" s="9">
        <f>'Ипотека в абс.вел.'!BI55*100/'Ипотека в абс.вел.'!AW55-100</f>
        <v>16.70346031420064</v>
      </c>
      <c r="AW51" s="9">
        <f>'Ипотека в абс.вел.'!BJ55*100/'Ипотека в абс.вел.'!AX55-100</f>
        <v>17.724881108975012</v>
      </c>
      <c r="AX51" s="9">
        <f>'Ипотека в абс.вел.'!BK55*100/'Ипотека в абс.вел.'!AY55-100</f>
        <v>18.283488313646643</v>
      </c>
      <c r="AY51" s="9">
        <f>'Ипотека в абс.вел.'!BL55*100/'Ипотека в абс.вел.'!AZ55-100</f>
        <v>18.349641387129367</v>
      </c>
      <c r="AZ51" s="9">
        <f>'Ипотека в абс.вел.'!BM55*100/'Ипотека в абс.вел.'!BA55-100</f>
        <v>18.811544165916999</v>
      </c>
      <c r="BA51" s="9">
        <f>'Ипотека в абс.вел.'!BN55*100/'Ипотека в абс.вел.'!BB55-100</f>
        <v>16.132122925100006</v>
      </c>
      <c r="BB51" s="9">
        <f>'Ипотека в абс.вел.'!BO55*100/'Ипотека в абс.вел.'!BC55-100</f>
        <v>15.207559744834811</v>
      </c>
      <c r="BC51" s="9">
        <f>'Ипотека в абс.вел.'!BP55*100/'Ипотека в абс.вел.'!BD55-100</f>
        <v>13.155684151577375</v>
      </c>
      <c r="BD51" s="9">
        <f>'Ипотека в абс.вел.'!BQ55*100/'Ипотека в абс.вел.'!BE55-100</f>
        <v>14.635967060909323</v>
      </c>
      <c r="BE51" s="9">
        <f>'Ипотека в абс.вел.'!BR55*100/'Ипотека в абс.вел.'!BF55-100</f>
        <v>12.582690187431098</v>
      </c>
      <c r="BF51" s="9">
        <f>'Ипотека в абс.вел.'!BS55*100/'Ипотека в абс.вел.'!BG55-100</f>
        <v>12.474045319129729</v>
      </c>
      <c r="BG51" s="9">
        <f>'Ипотека в абс.вел.'!BT55*100/'Ипотека в абс.вел.'!BH55-100</f>
        <v>11.508550218726526</v>
      </c>
      <c r="BH51" s="9">
        <f>'Ипотека в абс.вел.'!BU55*100/'Ипотека в абс.вел.'!BI55-100</f>
        <v>12.854409079911136</v>
      </c>
      <c r="BI51" s="9">
        <f>'Ипотека в абс.вел.'!BV55*100/'Ипотека в абс.вел.'!BJ55-100</f>
        <v>12.797868454414584</v>
      </c>
      <c r="BJ51" s="9">
        <f>'Ипотека в абс.вел.'!BW55*100/'Ипотека в абс.вел.'!BK55-100</f>
        <v>12.246892595346864</v>
      </c>
      <c r="BK51" s="9">
        <f>'Ипотека в абс.вел.'!BX55*100/'Ипотека в абс.вел.'!BL55-100</f>
        <v>11.36240576450497</v>
      </c>
      <c r="BL51" s="9">
        <f>'Ипотека в абс.вел.'!BY55*100/'Ипотека в абс.вел.'!BM55-100</f>
        <v>11.57450988417304</v>
      </c>
      <c r="BM51" s="9">
        <f>'Ипотека в абс.вел.'!BZ55*100/'Ипотека в абс.вел.'!BN55-100</f>
        <v>14.388251794406401</v>
      </c>
      <c r="BN51" s="9">
        <f>'Ипотека в абс.вел.'!CA55*100/'Ипотека в абс.вел.'!BO55-100</f>
        <v>16.993450548542384</v>
      </c>
      <c r="BO51" s="9">
        <f>'Ипотека в абс.вел.'!CB55*100/'Ипотека в абс.вел.'!BP55-100</f>
        <v>19.858126778570551</v>
      </c>
      <c r="BP51" s="9">
        <f>'Ипотека в абс.вел.'!CC55*100/'Ипотека в абс.вел.'!BQ55-100</f>
        <v>19.653649701878265</v>
      </c>
      <c r="BQ51" s="9">
        <f>'Ипотека в абс.вел.'!CD55*100/'Ипотека в абс.вел.'!BR55-100</f>
        <v>24.205329089647861</v>
      </c>
      <c r="BR51" s="9">
        <f>'Ипотека в абс.вел.'!CE55*100/'Ипотека в абс.вел.'!BS55-100</f>
        <v>27.831845088793017</v>
      </c>
      <c r="BS51" s="9">
        <f>'Ипотека в абс.вел.'!CF55*100/'Ипотека в абс.вел.'!BT55-100</f>
        <v>29.504071645103124</v>
      </c>
      <c r="BT51" s="9">
        <f>'Ипотека в абс.вел.'!CG55*100/'Ипотека в абс.вел.'!BU55-100</f>
        <v>29.192897655290693</v>
      </c>
      <c r="BU51" s="9">
        <f>'Ипотека в абс.вел.'!CH55*100/'Ипотека в абс.вел.'!BV55-100</f>
        <v>27.962663110772453</v>
      </c>
      <c r="BV51" s="9">
        <f>'Ипотека в абс.вел.'!CI55*100/'Ипотека в абс.вел.'!BW55-100</f>
        <v>27.787768081924696</v>
      </c>
      <c r="BW51" s="9">
        <f>'Ипотека в абс.вел.'!CJ55*100/'Ипотека в абс.вел.'!BX55-100</f>
        <v>26.164117141040506</v>
      </c>
      <c r="BX51" s="9">
        <f>'Ипотека в абс.вел.'!CK55*100/'Ипотека в абс.вел.'!BY55-100</f>
        <v>24.969736986904365</v>
      </c>
      <c r="BY51" s="9">
        <f>'Ипотека в абс.вел.'!CL55*100/'Ипотека в абс.вел.'!BZ55-100</f>
        <v>23.566534439235483</v>
      </c>
      <c r="BZ51" s="9">
        <f>'Ипотека в абс.вел.'!CM55*100/'Ипотека в абс.вел.'!CA55-100</f>
        <v>22.223007099212381</v>
      </c>
      <c r="CA51" s="9">
        <f>'Ипотека в абс.вел.'!CN55*100/'Ипотека в абс.вел.'!CB55-100</f>
        <v>22.427912738283666</v>
      </c>
      <c r="CB51" s="9">
        <f>'Ипотека в абс.вел.'!CO55*100/'Ипотека в абс.вел.'!CC55-100</f>
        <v>20.059864963689861</v>
      </c>
      <c r="CC51" s="9">
        <f>'Ипотека в абс.вел.'!CP55*100/'Ипотека в абс.вел.'!CD55-100</f>
        <v>16.232464929859717</v>
      </c>
      <c r="CD51" s="9">
        <f>'Ипотека в абс.вел.'!CQ55*100/'Ипотека в абс.вел.'!CE55-100</f>
        <v>10.967741935483872</v>
      </c>
      <c r="CE51" s="9">
        <f>'Ипотека в абс.вел.'!CR55*100/'Ипотека в абс.вел.'!CF55-100</f>
        <v>8.9119060004283881</v>
      </c>
      <c r="CF51" s="9">
        <f>'Ипотека в абс.вел.'!CS55*100/'Ипотека в абс.вел.'!CG55-100</f>
        <v>5.1625556309873986</v>
      </c>
      <c r="CG51" s="9">
        <f>'Ипотека в абс.вел.'!CT55*100/'Ипотека в абс.вел.'!CH55-100</f>
        <v>3.9166939589722176</v>
      </c>
      <c r="CH51" s="9">
        <f>'Ипотека в абс.вел.'!CU55*100/'Ипотека в абс.вел.'!CI55-100</f>
        <v>-1.9049311943592642</v>
      </c>
      <c r="CI51" s="9">
        <f>'Ипотека в абс.вел.'!CV55*100/'Ипотека в абс.вел.'!CJ55-100</f>
        <v>-1.4333358037500972</v>
      </c>
      <c r="CJ51" s="9">
        <f>'Ипотека в абс.вел.'!CW55*100/'Ипотека в абс.вел.'!CK55-100</f>
        <v>-2.0503111424210374</v>
      </c>
      <c r="CK51" s="9">
        <f>'Ипотека в абс.вел.'!CX55*100/'Ипотека в абс.вел.'!CL55-100</f>
        <v>-2.4266744491463612</v>
      </c>
      <c r="CL51" s="9">
        <f>'Ипотека в абс.вел.'!CY55*100/'Ипотека в абс.вел.'!CM55-100</f>
        <v>-2.8059528969802017</v>
      </c>
      <c r="CM51" s="9">
        <f>'Ипотека в абс.вел.'!CZ55*100/'Ипотека в абс.вел.'!CN55-100</f>
        <v>-4.8552557616638552</v>
      </c>
      <c r="CN51" s="9">
        <f>'Ипотека в абс.вел.'!DA55*100/'Ипотека в абс.вел.'!CO55-100</f>
        <v>-4.909765702467638</v>
      </c>
      <c r="CO51" s="9">
        <f>'Ипотека в абс.вел.'!DB55*100/'Ипотека в абс.вел.'!CP55-100</f>
        <v>-3.4299039005087621</v>
      </c>
      <c r="CP51" s="9">
        <f>'Ипотека в абс.вел.'!DC55*100/'Ипотека в абс.вел.'!CQ55-100</f>
        <v>-2.4571380071295152</v>
      </c>
      <c r="CQ51" s="9">
        <f>'Ипотека в абс.вел.'!DD55*100/'Ипотека в абс.вел.'!CR55-100</f>
        <v>-1.3513703344711843</v>
      </c>
      <c r="CR51" s="9">
        <f>'Ипотека в абс.вел.'!DE55*100/'Ипотека в абс.вел.'!CS55-100</f>
        <v>2.6840919850230307</v>
      </c>
      <c r="CS51" s="9">
        <f>'Ипотека в абс.вел.'!DF55*100/'Ипотека в абс.вел.'!CT55-100</f>
        <v>4.3922355132153825</v>
      </c>
    </row>
    <row r="52" spans="1:97" ht="31.5" x14ac:dyDescent="0.25">
      <c r="A52" s="8" t="s">
        <v>52</v>
      </c>
      <c r="B52" s="9">
        <f>'Ипотека в абс.вел.'!O56*100/'Ипотека в абс.вел.'!C56-100</f>
        <v>29.873263545326182</v>
      </c>
      <c r="C52" s="9">
        <f>'Ипотека в абс.вел.'!P56*100/'Ипотека в абс.вел.'!D56-100</f>
        <v>30.764695263661991</v>
      </c>
      <c r="D52" s="9">
        <f>'Ипотека в абс.вел.'!Q56*100/'Ипотека в абс.вел.'!E56-100</f>
        <v>33.018276072693965</v>
      </c>
      <c r="E52" s="9">
        <f>'Ипотека в абс.вел.'!R56*100/'Ипотека в абс.вел.'!F56-100</f>
        <v>33.170268061446677</v>
      </c>
      <c r="F52" s="9">
        <f>'Ипотека в абс.вел.'!S56*100/'Ипотека в абс.вел.'!G56-100</f>
        <v>34.078411466632389</v>
      </c>
      <c r="G52" s="9">
        <f>'Ипотека в абс.вел.'!T56*100/'Ипотека в абс.вел.'!H56-100</f>
        <v>34.551395502484269</v>
      </c>
      <c r="H52" s="9">
        <f>'Ипотека в абс.вел.'!U56*100/'Ипотека в абс.вел.'!I56-100</f>
        <v>34.704162456027234</v>
      </c>
      <c r="I52" s="9">
        <f>'Ипотека в абс.вел.'!V56*100/'Ипотека в абс.вел.'!J56-100</f>
        <v>33.195049817912576</v>
      </c>
      <c r="J52" s="9">
        <f>'Ипотека в абс.вел.'!W56*100/'Ипотека в абс.вел.'!K56-100</f>
        <v>32.558816193640752</v>
      </c>
      <c r="K52" s="9">
        <f>'Ипотека в абс.вел.'!X56*100/'Ипотека в абс.вел.'!L56-100</f>
        <v>28.475485183731962</v>
      </c>
      <c r="L52" s="9">
        <f>'Ипотека в абс.вел.'!Y56*100/'Ипотека в абс.вел.'!M56-100</f>
        <v>31.493011291109667</v>
      </c>
      <c r="M52" s="9">
        <f>'Ипотека в абс.вел.'!Z56*100/'Ипотека в абс.вел.'!N56-100</f>
        <v>31.35293998458647</v>
      </c>
      <c r="N52" s="9">
        <f>'Ипотека в абс.вел.'!AA56*100/'Ипотека в абс.вел.'!O56-100</f>
        <v>25.535927026775795</v>
      </c>
      <c r="O52" s="9">
        <f>'Ипотека в абс.вел.'!AB56*100/'Ипотека в абс.вел.'!P56-100</f>
        <v>24.493236999135462</v>
      </c>
      <c r="P52" s="9">
        <f>'Ипотека в абс.вел.'!AC56*100/'Ипотека в абс.вел.'!Q56-100</f>
        <v>23.844866033205207</v>
      </c>
      <c r="Q52" s="9">
        <f>'Ипотека в абс.вел.'!AD56*100/'Ипотека в абс.вел.'!R56-100</f>
        <v>23.443253497613696</v>
      </c>
      <c r="R52" s="9">
        <f>'Ипотека в абс.вел.'!AE56*100/'Ипотека в абс.вел.'!S56-100</f>
        <v>22.336573580508329</v>
      </c>
      <c r="S52" s="9">
        <f>'Ипотека в абс.вел.'!AF56*100/'Ипотека в абс.вел.'!T56-100</f>
        <v>20.473117249662536</v>
      </c>
      <c r="T52" s="9">
        <f>'Ипотека в абс.вел.'!AG56*100/'Ипотека в абс.вел.'!U56-100</f>
        <v>16.661631347580311</v>
      </c>
      <c r="U52" s="9">
        <f>'Ипотека в абс.вел.'!AH56*100/'Ипотека в абс.вел.'!V56-100</f>
        <v>17.641995804201997</v>
      </c>
      <c r="V52" s="9">
        <f>'Ипотека в абс.вел.'!AI56*100/'Ипотека в абс.вел.'!W56-100</f>
        <v>16.122715597745511</v>
      </c>
      <c r="W52" s="9">
        <f>'Ипотека в абс.вел.'!AJ56*100/'Ипотека в абс.вел.'!X56-100</f>
        <v>15.915219601487522</v>
      </c>
      <c r="X52" s="9">
        <f>'Ипотека в абс.вел.'!AK56*100/'Ипотека в абс.вел.'!Y56-100</f>
        <v>14.401746921290666</v>
      </c>
      <c r="Y52" s="9">
        <f>'Ипотека в абс.вел.'!AL56*100/'Ипотека в абс.вел.'!Z56-100</f>
        <v>14.435200651811215</v>
      </c>
      <c r="Z52" s="9">
        <f>'Ипотека в абс.вел.'!AM56*100/'Ипотека в абс.вел.'!AA56-100</f>
        <v>17.484657627082186</v>
      </c>
      <c r="AA52" s="9">
        <f>'Ипотека в абс.вел.'!AN56*100/'Ипотека в абс.вел.'!AB56-100</f>
        <v>17.450921426800249</v>
      </c>
      <c r="AB52" s="9">
        <f>'Ипотека в абс.вел.'!AO56*100/'Ипотека в абс.вел.'!AC56-100</f>
        <v>17.673744174003104</v>
      </c>
      <c r="AC52" s="9">
        <f>'Ипотека в абс.вел.'!AP56*100/'Ипотека в абс.вел.'!AD56-100</f>
        <v>17.051133593369087</v>
      </c>
      <c r="AD52" s="9">
        <f>'Ипотека в абс.вел.'!AQ56*100/'Ипотека в абс.вел.'!AE56-100</f>
        <v>16.853780603273364</v>
      </c>
      <c r="AE52" s="9">
        <f>'Ипотека в абс.вел.'!AR56*100/'Ипотека в абс.вел.'!AF56-100</f>
        <v>17.371613946497746</v>
      </c>
      <c r="AF52" s="9">
        <f>'Ипотека в абс.вел.'!AS56*100/'Ипотека в абс.вел.'!AG56-100</f>
        <v>20.648486299866292</v>
      </c>
      <c r="AG52" s="9">
        <f>'Ипотека в абс.вел.'!AT56*100/'Ипотека в абс.вел.'!AH56-100</f>
        <v>21.88916307008661</v>
      </c>
      <c r="AH52" s="9">
        <f>'Ипотека в абс.вел.'!AU56*100/'Ипотека в абс.вел.'!AI56-100</f>
        <v>23.656625894656472</v>
      </c>
      <c r="AI52" s="9">
        <f>'Ипотека в абс.вел.'!AV56*100/'Ипотека в абс.вел.'!AJ56-100</f>
        <v>27.104982872276111</v>
      </c>
      <c r="AJ52" s="9">
        <f>'Ипотека в абс.вел.'!AW56*100/'Ипотека в абс.вел.'!AK56-100</f>
        <v>24.332037292135837</v>
      </c>
      <c r="AK52" s="9">
        <f>'Ипотека в абс.вел.'!AX56*100/'Ипотека в абс.вел.'!AL56-100</f>
        <v>24.943292885331758</v>
      </c>
      <c r="AL52" s="9">
        <f>'Ипотека в абс.вел.'!AY56*100/'Ипотека в абс.вел.'!AM56-100</f>
        <v>25.267475770380571</v>
      </c>
      <c r="AM52" s="9">
        <f>'Ипотека в абс.вел.'!AZ56*100/'Ипотека в абс.вел.'!AN56-100</f>
        <v>25.111400592938637</v>
      </c>
      <c r="AN52" s="9">
        <f>'Ипотека в абс.вел.'!BA56*100/'Ипотека в абс.вел.'!AO56-100</f>
        <v>26.088774270776483</v>
      </c>
      <c r="AO52" s="9">
        <f>'Ипотека в абс.вел.'!BB56*100/'Ипотека в абс.вел.'!AP56-100</f>
        <v>28.021989942248211</v>
      </c>
      <c r="AP52" s="9">
        <f>'Ипотека в абс.вел.'!BC56*100/'Ипотека в абс.вел.'!AQ56-100</f>
        <v>29.284082091119956</v>
      </c>
      <c r="AQ52" s="9">
        <f>'Ипотека в абс.вел.'!BD56*100/'Ипотека в абс.вел.'!AR56-100</f>
        <v>31.177837883526337</v>
      </c>
      <c r="AR52" s="9">
        <f>'Ипотека в абс.вел.'!BE56*100/'Ипотека в абс.вел.'!AS56-100</f>
        <v>30.880850870264624</v>
      </c>
      <c r="AS52" s="9">
        <f>'Ипотека в абс.вел.'!BF56*100/'Ипотека в абс.вел.'!AT56-100</f>
        <v>30.056379151812365</v>
      </c>
      <c r="AT52" s="9">
        <f>'Ипотека в абс.вел.'!BG56*100/'Ипотека в абс.вел.'!AU56-100</f>
        <v>28.878666843837209</v>
      </c>
      <c r="AU52" s="9">
        <f>'Ипотека в абс.вел.'!BH56*100/'Ипотека в абс.вел.'!AV56-100</f>
        <v>27.654474766919563</v>
      </c>
      <c r="AV52" s="9">
        <f>'Ипотека в абс.вел.'!BI56*100/'Ипотека в абс.вел.'!AW56-100</f>
        <v>29.272498326734819</v>
      </c>
      <c r="AW52" s="9">
        <f>'Ипотека в абс.вел.'!BJ56*100/'Ипотека в абс.вел.'!AX56-100</f>
        <v>28.272701443136157</v>
      </c>
      <c r="AX52" s="9">
        <f>'Ипотека в абс.вел.'!BK56*100/'Ипотека в абс.вел.'!AY56-100</f>
        <v>29.072117475504626</v>
      </c>
      <c r="AY52" s="9">
        <f>'Ипотека в абс.вел.'!BL56*100/'Ипотека в абс.вел.'!AZ56-100</f>
        <v>30.485094588238667</v>
      </c>
      <c r="AZ52" s="9">
        <f>'Ипотека в абс.вел.'!BM56*100/'Ипотека в абс.вел.'!BA56-100</f>
        <v>30.544241193121337</v>
      </c>
      <c r="BA52" s="9">
        <f>'Ипотека в абс.вел.'!BN56*100/'Ипотека в абс.вел.'!BB56-100</f>
        <v>26.792995109320088</v>
      </c>
      <c r="BB52" s="9">
        <f>'Ипотека в абс.вел.'!BO56*100/'Ипотека в абс.вел.'!BC56-100</f>
        <v>23.881893758766935</v>
      </c>
      <c r="BC52" s="9">
        <f>'Ипотека в абс.вел.'!BP56*100/'Ипотека в абс.вел.'!BD56-100</f>
        <v>21.141585022858123</v>
      </c>
      <c r="BD52" s="9">
        <f>'Ипотека в абс.вел.'!BQ56*100/'Ипотека в абс.вел.'!BE56-100</f>
        <v>20.365876777251188</v>
      </c>
      <c r="BE52" s="9">
        <f>'Ипотека в абс.вел.'!BR56*100/'Ипотека в абс.вел.'!BF56-100</f>
        <v>19.264604192959226</v>
      </c>
      <c r="BF52" s="9">
        <f>'Ипотека в абс.вел.'!BS56*100/'Ипотека в абс.вел.'!BG56-100</f>
        <v>19.89465289128384</v>
      </c>
      <c r="BG52" s="9">
        <f>'Ипотека в абс.вел.'!BT56*100/'Ипотека в абс.вел.'!BH56-100</f>
        <v>19.356288531764221</v>
      </c>
      <c r="BH52" s="9">
        <f>'Ипотека в абс.вел.'!BU56*100/'Ипотека в абс.вел.'!BI56-100</f>
        <v>19.783832799496878</v>
      </c>
      <c r="BI52" s="9">
        <f>'Ипотека в абс.вел.'!BV56*100/'Ипотека в абс.вел.'!BJ56-100</f>
        <v>21.512363791179069</v>
      </c>
      <c r="BJ52" s="9">
        <f>'Ипотека в абс.вел.'!BW56*100/'Ипотека в абс.вел.'!BK56-100</f>
        <v>20.256476324500028</v>
      </c>
      <c r="BK52" s="9">
        <f>'Ипотека в абс.вел.'!BX56*100/'Ипотека в абс.вел.'!BL56-100</f>
        <v>18.622792221907318</v>
      </c>
      <c r="BL52" s="9">
        <f>'Ипотека в абс.вел.'!BY56*100/'Ипотека в абс.вел.'!BM56-100</f>
        <v>18.265017204916305</v>
      </c>
      <c r="BM52" s="9">
        <f>'Ипотека в абс.вел.'!BZ56*100/'Ипотека в абс.вел.'!BN56-100</f>
        <v>20.986677501443452</v>
      </c>
      <c r="BN52" s="9">
        <f>'Ипотека в абс.вел.'!CA56*100/'Ипотека в абс.вел.'!BO56-100</f>
        <v>24.809610870048203</v>
      </c>
      <c r="BO52" s="9">
        <f>'Ипотека в абс.вел.'!CB56*100/'Ипотека в абс.вел.'!BP56-100</f>
        <v>27.510604630134438</v>
      </c>
      <c r="BP52" s="9">
        <f>'Ипотека в абс.вел.'!CC56*100/'Ипотека в абс.вел.'!BQ56-100</f>
        <v>28.840449603368342</v>
      </c>
      <c r="BQ52" s="9">
        <f>'Ипотека в абс.вел.'!CD56*100/'Ипотека в абс.вел.'!BR56-100</f>
        <v>33.105662732047222</v>
      </c>
      <c r="BR52" s="9">
        <f>'Ипотека в абс.вел.'!CE56*100/'Ипотека в абс.вел.'!BS56-100</f>
        <v>36.515897646020335</v>
      </c>
      <c r="BS52" s="9">
        <f>'Ипотека в абс.вел.'!CF56*100/'Ипотека в абс.вел.'!BT56-100</f>
        <v>38.883259797303168</v>
      </c>
      <c r="BT52" s="9">
        <f>'Ипотека в абс.вел.'!CG56*100/'Ипотека в абс.вел.'!BU56-100</f>
        <v>40.390574824358538</v>
      </c>
      <c r="BU52" s="9">
        <f>'Ипотека в абс.вел.'!CH56*100/'Ипотека в абс.вел.'!BV56-100</f>
        <v>39.327337593007769</v>
      </c>
      <c r="BV52" s="9">
        <f>'Ипотека в абс.вел.'!CI56*100/'Ипотека в абс.вел.'!BW56-100</f>
        <v>39.75503342272745</v>
      </c>
      <c r="BW52" s="9">
        <f>'Ипотека в абс.вел.'!CJ56*100/'Ипотека в абс.вел.'!BX56-100</f>
        <v>38.400230102618337</v>
      </c>
      <c r="BX52" s="9">
        <f>'Ипотека в абс.вел.'!CK56*100/'Ипотека в абс.вел.'!BY56-100</f>
        <v>37.001058019243288</v>
      </c>
      <c r="BY52" s="9">
        <f>'Ипотека в абс.вел.'!CL56*100/'Ипотека в абс.вел.'!BZ56-100</f>
        <v>35.235608109302376</v>
      </c>
      <c r="BZ52" s="9">
        <f>'Ипотека в абс.вел.'!CM56*100/'Ипотека в абс.вел.'!CA56-100</f>
        <v>33.168832840046321</v>
      </c>
      <c r="CA52" s="9">
        <f>'Ипотека в абс.вел.'!CN56*100/'Ипотека в абс.вел.'!CB56-100</f>
        <v>34.085709101299585</v>
      </c>
      <c r="CB52" s="9">
        <f>'Ипотека в абс.вел.'!CO56*100/'Ипотека в абс.вел.'!CC56-100</f>
        <v>31.673824639181134</v>
      </c>
      <c r="CC52" s="9">
        <f>'Ипотека в абс.вел.'!CP56*100/'Ипотека в абс.вел.'!CD56-100</f>
        <v>26.626181021230551</v>
      </c>
      <c r="CD52" s="9">
        <f>'Ипотека в абс.вел.'!CQ56*100/'Ипотека в абс.вел.'!CE56-100</f>
        <v>20.348051957676461</v>
      </c>
      <c r="CE52" s="9">
        <f>'Ипотека в абс.вел.'!CR56*100/'Ипотека в абс.вел.'!CF56-100</f>
        <v>16.267579002946775</v>
      </c>
      <c r="CF52" s="9">
        <f>'Ипотека в абс.вел.'!CS56*100/'Ипотека в абс.вел.'!CG56-100</f>
        <v>13.663815146339005</v>
      </c>
      <c r="CG52" s="9">
        <f>'Ипотека в абс.вел.'!CT56*100/'Ипотека в абс.вел.'!CH56-100</f>
        <v>11.562288669813469</v>
      </c>
      <c r="CH52" s="9">
        <f>'Ипотека в абс.вел.'!CU56*100/'Ипотека в абс.вел.'!CI56-100</f>
        <v>10.119197041554699</v>
      </c>
      <c r="CI52" s="9">
        <f>'Ипотека в абс.вел.'!CV56*100/'Ипотека в абс.вел.'!CJ56-100</f>
        <v>9.7794388764120299</v>
      </c>
      <c r="CJ52" s="9">
        <f>'Ипотека в абс.вел.'!CW56*100/'Ипотека в абс.вел.'!CK56-100</f>
        <v>8.4533955990462175</v>
      </c>
      <c r="CK52" s="9">
        <f>'Ипотека в абс.вел.'!CX56*100/'Ипотека в абс.вел.'!CL56-100</f>
        <v>7.9598364967701229</v>
      </c>
      <c r="CL52" s="9">
        <f>'Ипотека в абс.вел.'!CY56*100/'Ипотека в абс.вел.'!CM56-100</f>
        <v>7.2515795288550891</v>
      </c>
      <c r="CM52" s="9">
        <f>'Ипотека в абс.вел.'!CZ56*100/'Ипотека в абс.вел.'!CN56-100</f>
        <v>3.8908920088476009</v>
      </c>
      <c r="CN52" s="9">
        <f>'Ипотека в абс.вел.'!DA56*100/'Ипотека в абс.вел.'!CO56-100</f>
        <v>3.3257413057874743</v>
      </c>
      <c r="CO52" s="9">
        <f>'Ипотека в абс.вел.'!DB56*100/'Ипотека в абс.вел.'!CP56-100</f>
        <v>4.2575247121543072</v>
      </c>
      <c r="CP52" s="9">
        <f>'Ипотека в абс.вел.'!DC56*100/'Ипотека в абс.вел.'!CQ56-100</f>
        <v>5.1407458723011246</v>
      </c>
      <c r="CQ52" s="9">
        <f>'Ипотека в абс.вел.'!DD56*100/'Ипотека в абс.вел.'!CR56-100</f>
        <v>6.7584111934459372</v>
      </c>
      <c r="CR52" s="9">
        <f>'Ипотека в абс.вел.'!DE56*100/'Ипотека в абс.вел.'!CS56-100</f>
        <v>7.9611172069520109</v>
      </c>
      <c r="CS52" s="9">
        <f>'Ипотека в абс.вел.'!DF56*100/'Ипотека в абс.вел.'!CT56-100</f>
        <v>9.9711841019095857</v>
      </c>
    </row>
    <row r="53" spans="1:97" x14ac:dyDescent="0.25">
      <c r="A53" s="8" t="s">
        <v>53</v>
      </c>
      <c r="B53" s="9">
        <f>'Ипотека в абс.вел.'!O57*100/'Ипотека в абс.вел.'!C57-100</f>
        <v>16.666170678588614</v>
      </c>
      <c r="C53" s="9">
        <f>'Ипотека в абс.вел.'!P57*100/'Ипотека в абс.вел.'!D57-100</f>
        <v>17.359163079006422</v>
      </c>
      <c r="D53" s="9">
        <f>'Ипотека в абс.вел.'!Q57*100/'Ипотека в абс.вел.'!E57-100</f>
        <v>19.136112613313472</v>
      </c>
      <c r="E53" s="9">
        <f>'Ипотека в абс.вел.'!R57*100/'Ипотека в абс.вел.'!F57-100</f>
        <v>19.741422705475784</v>
      </c>
      <c r="F53" s="9">
        <f>'Ипотека в абс.вел.'!S57*100/'Ипотека в абс.вел.'!G57-100</f>
        <v>20.248387481977687</v>
      </c>
      <c r="G53" s="9">
        <f>'Ипотека в абс.вел.'!T57*100/'Ипотека в абс.вел.'!H57-100</f>
        <v>21.175244180137042</v>
      </c>
      <c r="H53" s="9">
        <f>'Ипотека в абс.вел.'!U57*100/'Ипотека в абс.вел.'!I57-100</f>
        <v>21.610619200928269</v>
      </c>
      <c r="I53" s="9">
        <f>'Ипотека в абс.вел.'!V57*100/'Ипотека в абс.вел.'!J57-100</f>
        <v>22.123280575498015</v>
      </c>
      <c r="J53" s="9">
        <f>'Ипотека в абс.вел.'!W57*100/'Ипотека в абс.вел.'!K57-100</f>
        <v>22.286889415654841</v>
      </c>
      <c r="K53" s="9">
        <f>'Ипотека в абс.вел.'!X57*100/'Ипотека в абс.вел.'!L57-100</f>
        <v>20.953990234949828</v>
      </c>
      <c r="L53" s="9">
        <f>'Ипотека в абс.вел.'!Y57*100/'Ипотека в абс.вел.'!M57-100</f>
        <v>23.273753525228386</v>
      </c>
      <c r="M53" s="9">
        <f>'Ипотека в абс.вел.'!Z57*100/'Ипотека в абс.вел.'!N57-100</f>
        <v>23.042496267364356</v>
      </c>
      <c r="N53" s="9">
        <f>'Ипотека в абс.вел.'!AA57*100/'Ипотека в абс.вел.'!O57-100</f>
        <v>19.423373834104851</v>
      </c>
      <c r="O53" s="9">
        <f>'Ипотека в абс.вел.'!AB57*100/'Ипотека в абс.вел.'!P57-100</f>
        <v>18.77089239484107</v>
      </c>
      <c r="P53" s="9">
        <f>'Ипотека в абс.вел.'!AC57*100/'Ипотека в абс.вел.'!Q57-100</f>
        <v>18.701803629581718</v>
      </c>
      <c r="Q53" s="9">
        <f>'Ипотека в абс.вел.'!AD57*100/'Ипотека в абс.вел.'!R57-100</f>
        <v>18.031228478947369</v>
      </c>
      <c r="R53" s="9">
        <f>'Ипотека в абс.вел.'!AE57*100/'Ипотека в абс.вел.'!S57-100</f>
        <v>17.623270227421131</v>
      </c>
      <c r="S53" s="9">
        <f>'Ипотека в абс.вел.'!AF57*100/'Ипотека в абс.вел.'!T57-100</f>
        <v>16.285482068285248</v>
      </c>
      <c r="T53" s="9">
        <f>'Ипотека в абс.вел.'!AG57*100/'Ипотека в абс.вел.'!U57-100</f>
        <v>13.581717818508281</v>
      </c>
      <c r="U53" s="9">
        <f>'Ипотека в абс.вел.'!AH57*100/'Ипотека в абс.вел.'!V57-100</f>
        <v>12.990021840441841</v>
      </c>
      <c r="V53" s="9">
        <f>'Ипотека в абс.вел.'!AI57*100/'Ипотека в абс.вел.'!W57-100</f>
        <v>12.128546564698269</v>
      </c>
      <c r="W53" s="9">
        <f>'Ипотека в абс.вел.'!AJ57*100/'Ипотека в абс.вел.'!X57-100</f>
        <v>11.321333259047833</v>
      </c>
      <c r="X53" s="9">
        <f>'Ипотека в абс.вел.'!AK57*100/'Ипотека в абс.вел.'!Y57-100</f>
        <v>10.733335550924707</v>
      </c>
      <c r="Y53" s="9">
        <f>'Ипотека в абс.вел.'!AL57*100/'Ипотека в абс.вел.'!Z57-100</f>
        <v>11.155296330747561</v>
      </c>
      <c r="Z53" s="9">
        <f>'Ипотека в абс.вел.'!AM57*100/'Ипотека в абс.вел.'!AA57-100</f>
        <v>13.026141512722205</v>
      </c>
      <c r="AA53" s="9">
        <f>'Ипотека в абс.вел.'!AN57*100/'Ипотека в абс.вел.'!AB57-100</f>
        <v>12.908424706595412</v>
      </c>
      <c r="AB53" s="9">
        <f>'Ипотека в абс.вел.'!AO57*100/'Ипотека в абс.вел.'!AC57-100</f>
        <v>12.644754883992448</v>
      </c>
      <c r="AC53" s="9">
        <f>'Ипотека в абс.вел.'!AP57*100/'Ипотека в абс.вел.'!AD57-100</f>
        <v>12.768039026482256</v>
      </c>
      <c r="AD53" s="9">
        <f>'Ипотека в абс.вел.'!AQ57*100/'Ипотека в абс.вел.'!AE57-100</f>
        <v>12.776863015881446</v>
      </c>
      <c r="AE53" s="9">
        <f>'Ипотека в абс.вел.'!AR57*100/'Ипотека в абс.вел.'!AF57-100</f>
        <v>13.729027839966292</v>
      </c>
      <c r="AF53" s="9">
        <f>'Ипотека в абс.вел.'!AS57*100/'Ипотека в абс.вел.'!AG57-100</f>
        <v>16.588272599952433</v>
      </c>
      <c r="AG53" s="9">
        <f>'Ипотека в абс.вел.'!AT57*100/'Ипотека в абс.вел.'!AH57-100</f>
        <v>18.315588458419441</v>
      </c>
      <c r="AH53" s="9">
        <f>'Ипотека в абс.вел.'!AU57*100/'Ипотека в абс.вел.'!AI57-100</f>
        <v>20.285206368835986</v>
      </c>
      <c r="AI53" s="9">
        <f>'Ипотека в абс.вел.'!AV57*100/'Ипотека в абс.вел.'!AJ57-100</f>
        <v>23.710059550489845</v>
      </c>
      <c r="AJ53" s="9">
        <f>'Ипотека в абс.вел.'!AW57*100/'Ипотека в абс.вел.'!AK57-100</f>
        <v>22.756345688960522</v>
      </c>
      <c r="AK53" s="9">
        <f>'Ипотека в абс.вел.'!AX57*100/'Ипотека в абс.вел.'!AL57-100</f>
        <v>23.09961087565371</v>
      </c>
      <c r="AL53" s="9">
        <f>'Ипотека в абс.вел.'!AY57*100/'Ипотека в абс.вел.'!AM57-100</f>
        <v>23.644347954803379</v>
      </c>
      <c r="AM53" s="9">
        <f>'Ипотека в абс.вел.'!AZ57*100/'Ипотека в абс.вел.'!AN57-100</f>
        <v>24.59770395403028</v>
      </c>
      <c r="AN53" s="9">
        <f>'Ипотека в абс.вел.'!BA57*100/'Ипотека в абс.вел.'!AO57-100</f>
        <v>26.088004531594621</v>
      </c>
      <c r="AO53" s="9">
        <f>'Ипотека в абс.вел.'!BB57*100/'Ипотека в абс.вел.'!AP57-100</f>
        <v>27.593501539046628</v>
      </c>
      <c r="AP53" s="9">
        <f>'Ипотека в абс.вел.'!BC57*100/'Ипотека в абс.вел.'!AQ57-100</f>
        <v>28.836689038031324</v>
      </c>
      <c r="AQ53" s="9">
        <f>'Ипотека в абс.вел.'!BD57*100/'Ипотека в абс.вел.'!AR57-100</f>
        <v>30.523743906251809</v>
      </c>
      <c r="AR53" s="9">
        <f>'Ипотека в абс.вел.'!BE57*100/'Ипотека в абс.вел.'!AS57-100</f>
        <v>30.647884770118196</v>
      </c>
      <c r="AS53" s="9">
        <f>'Ипотека в абс.вел.'!BF57*100/'Ипотека в абс.вел.'!AT57-100</f>
        <v>29.607437788120336</v>
      </c>
      <c r="AT53" s="9">
        <f>'Ипотека в абс.вел.'!BG57*100/'Ипотека в абс.вел.'!AU57-100</f>
        <v>28.294511378848739</v>
      </c>
      <c r="AU53" s="9">
        <f>'Ипотека в абс.вел.'!BH57*100/'Ипотека в абс.вел.'!AV57-100</f>
        <v>26.409176078427308</v>
      </c>
      <c r="AV53" s="9">
        <f>'Ипотека в абс.вел.'!BI57*100/'Ипотека в абс.вел.'!AW57-100</f>
        <v>26.354386756651422</v>
      </c>
      <c r="AW53" s="9">
        <f>'Ипотека в абс.вел.'!BJ57*100/'Ипотека в абс.вел.'!AX57-100</f>
        <v>26.268951215092514</v>
      </c>
      <c r="AX53" s="9">
        <f>'Ипотека в абс.вел.'!BK57*100/'Ипотека в абс.вел.'!AY57-100</f>
        <v>26.94840177181851</v>
      </c>
      <c r="AY53" s="9">
        <f>'Ипотека в абс.вел.'!BL57*100/'Ипотека в абс.вел.'!AZ57-100</f>
        <v>27.618991667401033</v>
      </c>
      <c r="AZ53" s="9">
        <f>'Ипотека в абс.вел.'!BM57*100/'Ипотека в абс.вел.'!BA57-100</f>
        <v>29.100832544757651</v>
      </c>
      <c r="BA53" s="9">
        <f>'Ипотека в абс.вел.'!BN57*100/'Ипотека в абс.вел.'!BB57-100</f>
        <v>26.159406115814861</v>
      </c>
      <c r="BB53" s="9">
        <f>'Ипотека в абс.вел.'!BO57*100/'Ипотека в абс.вел.'!BC57-100</f>
        <v>23.377596622220594</v>
      </c>
      <c r="BC53" s="9">
        <f>'Ипотека в абс.вел.'!BP57*100/'Ипотека в абс.вел.'!BD57-100</f>
        <v>20.319555709330288</v>
      </c>
      <c r="BD53" s="9">
        <f>'Ипотека в абс.вел.'!BQ57*100/'Ипотека в абс.вел.'!BE57-100</f>
        <v>19.062323806219368</v>
      </c>
      <c r="BE53" s="9">
        <f>'Ипотека в абс.вел.'!BR57*100/'Ипотека в абс.вел.'!BF57-100</f>
        <v>17.889098337583903</v>
      </c>
      <c r="BF53" s="9">
        <f>'Ипотека в абс.вел.'!BS57*100/'Ипотека в абс.вел.'!BG57-100</f>
        <v>18.168537918944864</v>
      </c>
      <c r="BG53" s="9">
        <f>'Ипотека в абс.вел.'!BT57*100/'Ипотека в абс.вел.'!BH57-100</f>
        <v>18.810908197526814</v>
      </c>
      <c r="BH53" s="9">
        <f>'Ипотека в абс.вел.'!BU57*100/'Ипотека в абс.вел.'!BI57-100</f>
        <v>20.135884344077994</v>
      </c>
      <c r="BI53" s="9">
        <f>'Ипотека в абс.вел.'!BV57*100/'Ипотека в абс.вел.'!BJ57-100</f>
        <v>21.475268680039548</v>
      </c>
      <c r="BJ53" s="9">
        <f>'Ипотека в абс.вел.'!BW57*100/'Ипотека в абс.вел.'!BK57-100</f>
        <v>20.729598893499315</v>
      </c>
      <c r="BK53" s="9">
        <f>'Ипотека в абс.вел.'!BX57*100/'Ипотека в абс.вел.'!BL57-100</f>
        <v>19.629265897372946</v>
      </c>
      <c r="BL53" s="9">
        <f>'Ипотека в абс.вел.'!BY57*100/'Ипотека в абс.вел.'!BM57-100</f>
        <v>17.848575490138003</v>
      </c>
      <c r="BM53" s="9">
        <f>'Ипотека в абс.вел.'!BZ57*100/'Ипотека в абс.вел.'!BN57-100</f>
        <v>19.742185077447843</v>
      </c>
      <c r="BN53" s="9">
        <f>'Ипотека в абс.вел.'!CA57*100/'Ипотека в абс.вел.'!BO57-100</f>
        <v>22.87538610825105</v>
      </c>
      <c r="BO53" s="9">
        <f>'Ипотека в абс.вел.'!CB57*100/'Ипотека в абс.вел.'!BP57-100</f>
        <v>25.343783871467224</v>
      </c>
      <c r="BP53" s="9">
        <f>'Ипотека в абс.вел.'!CC57*100/'Ипотека в абс.вел.'!BQ57-100</f>
        <v>25.715971761826012</v>
      </c>
      <c r="BQ53" s="9">
        <f>'Ипотека в абс.вел.'!CD57*100/'Ипотека в абс.вел.'!BR57-100</f>
        <v>29.930107371284691</v>
      </c>
      <c r="BR53" s="9">
        <f>'Ипотека в абс.вел.'!CE57*100/'Ипотека в абс.вел.'!BS57-100</f>
        <v>32.709098615428076</v>
      </c>
      <c r="BS53" s="9">
        <f>'Ипотека в абс.вел.'!CF57*100/'Ипотека в абс.вел.'!BT57-100</f>
        <v>33.546319272125714</v>
      </c>
      <c r="BT53" s="9">
        <f>'Ипотека в абс.вел.'!CG57*100/'Ипотека в абс.вел.'!BU57-100</f>
        <v>34.330637369171427</v>
      </c>
      <c r="BU53" s="9">
        <f>'Ипотека в абс.вел.'!CH57*100/'Ипотека в абс.вел.'!BV57-100</f>
        <v>33.882675697671374</v>
      </c>
      <c r="BV53" s="9">
        <f>'Ипотека в абс.вел.'!CI57*100/'Ипотека в абс.вел.'!BW57-100</f>
        <v>33.650553942692</v>
      </c>
      <c r="BW53" s="9">
        <f>'Ипотека в абс.вел.'!CJ57*100/'Ипотека в абс.вел.'!BX57-100</f>
        <v>32.445484864032835</v>
      </c>
      <c r="BX53" s="9">
        <f>'Ипотека в абс.вел.'!CK57*100/'Ипотека в абс.вел.'!BY57-100</f>
        <v>31.505110855620671</v>
      </c>
      <c r="BY53" s="9">
        <f>'Ипотека в абс.вел.'!CL57*100/'Ипотека в абс.вел.'!BZ57-100</f>
        <v>31.062483814879215</v>
      </c>
      <c r="BZ53" s="9">
        <f>'Ипотека в абс.вел.'!CM57*100/'Ипотека в абс.вел.'!CA57-100</f>
        <v>30.376831863421813</v>
      </c>
      <c r="CA53" s="9">
        <f>'Ипотека в абс.вел.'!CN57*100/'Ипотека в абс.вел.'!CB57-100</f>
        <v>31.960940027647865</v>
      </c>
      <c r="CB53" s="9">
        <f>'Ипотека в абс.вел.'!CO57*100/'Ипотека в абс.вел.'!CC57-100</f>
        <v>30.335711263973479</v>
      </c>
      <c r="CC53" s="9">
        <f>'Ипотека в абс.вел.'!CP57*100/'Ипотека в абс.вел.'!CD57-100</f>
        <v>25.918398030950172</v>
      </c>
      <c r="CD53" s="9">
        <f>'Ипотека в абс.вел.'!CQ57*100/'Ипотека в абс.вел.'!CE57-100</f>
        <v>20.913644517547368</v>
      </c>
      <c r="CE53" s="9">
        <f>'Ипотека в абс.вел.'!CR57*100/'Ипотека в абс.вел.'!CF57-100</f>
        <v>17.967576606847004</v>
      </c>
      <c r="CF53" s="9">
        <f>'Ипотека в абс.вел.'!CS57*100/'Ипотека в абс.вел.'!CG57-100</f>
        <v>15.703593416763908</v>
      </c>
      <c r="CG53" s="9">
        <f>'Ипотека в абс.вел.'!CT57*100/'Ипотека в абс.вел.'!CH57-100</f>
        <v>13.696326762717604</v>
      </c>
      <c r="CH53" s="9">
        <f>'Ипотека в абс.вел.'!CU57*100/'Ипотека в абс.вел.'!CI57-100</f>
        <v>12.076640593799013</v>
      </c>
      <c r="CI53" s="9">
        <f>'Ипотека в абс.вел.'!CV57*100/'Ипотека в абс.вел.'!CJ57-100</f>
        <v>11.850815218707169</v>
      </c>
      <c r="CJ53" s="9">
        <f>'Ипотека в абс.вел.'!CW57*100/'Ипотека в абс.вел.'!CK57-100</f>
        <v>11.040139882857659</v>
      </c>
      <c r="CK53" s="9">
        <f>'Ипотека в абс.вел.'!CX57*100/'Ипотека в абс.вел.'!CL57-100</f>
        <v>10.168183849645985</v>
      </c>
      <c r="CL53" s="9">
        <f>'Ипотека в абс.вел.'!CY57*100/'Ипотека в абс.вел.'!CM57-100</f>
        <v>9.0663189579836541</v>
      </c>
      <c r="CM53" s="9">
        <f>'Ипотека в абс.вел.'!CZ57*100/'Ипотека в абс.вел.'!CN57-100</f>
        <v>6.1365774070887653</v>
      </c>
      <c r="CN53" s="9">
        <f>'Ипотека в абс.вел.'!DA57*100/'Ипотека в абс.вел.'!CO57-100</f>
        <v>5.9260313197513597</v>
      </c>
      <c r="CO53" s="9">
        <f>'Ипотека в абс.вел.'!DB57*100/'Ипотека в абс.вел.'!CP57-100</f>
        <v>6.7980700769050486</v>
      </c>
      <c r="CP53" s="9">
        <f>'Ипотека в абс.вел.'!DC57*100/'Ипотека в абс.вел.'!CQ57-100</f>
        <v>7.6028386278791231</v>
      </c>
      <c r="CQ53" s="9">
        <f>'Ипотека в абс.вел.'!DD57*100/'Ипотека в абс.вел.'!CR57-100</f>
        <v>8.879905145672268</v>
      </c>
      <c r="CR53" s="9">
        <f>'Ипотека в абс.вел.'!DE57*100/'Ипотека в абс.вел.'!CS57-100</f>
        <v>10.047037751925856</v>
      </c>
      <c r="CS53" s="9">
        <f>'Ипотека в абс.вел.'!DF57*100/'Ипотека в абс.вел.'!CT57-100</f>
        <v>12.287434031251081</v>
      </c>
    </row>
    <row r="54" spans="1:97" ht="31.5" x14ac:dyDescent="0.25">
      <c r="A54" s="8" t="s">
        <v>54</v>
      </c>
      <c r="B54" s="9">
        <f>'Ипотека в абс.вел.'!O58*100/'Ипотека в абс.вел.'!C58-100</f>
        <v>23.527263970239574</v>
      </c>
      <c r="C54" s="9">
        <f>'Ипотека в абс.вел.'!P58*100/'Ипотека в абс.вел.'!D58-100</f>
        <v>23.569550367925174</v>
      </c>
      <c r="D54" s="9">
        <f>'Ипотека в абс.вел.'!Q58*100/'Ипотека в абс.вел.'!E58-100</f>
        <v>25.26879907049404</v>
      </c>
      <c r="E54" s="9">
        <f>'Ипотека в абс.вел.'!R58*100/'Ипотека в абс.вел.'!F58-100</f>
        <v>25.575521373139807</v>
      </c>
      <c r="F54" s="9">
        <f>'Ипотека в абс.вел.'!S58*100/'Ипотека в абс.вел.'!G58-100</f>
        <v>25.212392047822519</v>
      </c>
      <c r="G54" s="9">
        <f>'Ипотека в абс.вел.'!T58*100/'Ипотека в абс.вел.'!H58-100</f>
        <v>24.989174288975804</v>
      </c>
      <c r="H54" s="9">
        <f>'Ипотека в абс.вел.'!U58*100/'Ипотека в абс.вел.'!I58-100</f>
        <v>24.708717433197918</v>
      </c>
      <c r="I54" s="9">
        <f>'Ипотека в абс.вел.'!V58*100/'Ипотека в абс.вел.'!J58-100</f>
        <v>25.21861060529811</v>
      </c>
      <c r="J54" s="9">
        <f>'Ипотека в абс.вел.'!W58*100/'Ипотека в абс.вел.'!K58-100</f>
        <v>25.039555399177445</v>
      </c>
      <c r="K54" s="9">
        <f>'Ипотека в абс.вел.'!X58*100/'Ипотека в абс.вел.'!L58-100</f>
        <v>22.783978466966076</v>
      </c>
      <c r="L54" s="9">
        <f>'Ипотека в абс.вел.'!Y58*100/'Ипотека в абс.вел.'!M58-100</f>
        <v>24.377289912518137</v>
      </c>
      <c r="M54" s="9">
        <f>'Ипотека в абс.вел.'!Z58*100/'Ипотека в абс.вел.'!N58-100</f>
        <v>23.551969653036537</v>
      </c>
      <c r="N54" s="9">
        <f>'Ипотека в абс.вел.'!AA58*100/'Ипотека в абс.вел.'!O58-100</f>
        <v>19.474722037098871</v>
      </c>
      <c r="O54" s="9">
        <f>'Ипотека в абс.вел.'!AB58*100/'Ипотека в абс.вел.'!P58-100</f>
        <v>19.057505429884344</v>
      </c>
      <c r="P54" s="9">
        <f>'Ипотека в абс.вел.'!AC58*100/'Ипотека в абс.вел.'!Q58-100</f>
        <v>18.73997502503363</v>
      </c>
      <c r="Q54" s="9">
        <f>'Ипотека в абс.вел.'!AD58*100/'Ипотека в абс.вел.'!R58-100</f>
        <v>18.376770207502844</v>
      </c>
      <c r="R54" s="9">
        <f>'Ипотека в абс.вел.'!AE58*100/'Ипотека в абс.вел.'!S58-100</f>
        <v>17.820307583760638</v>
      </c>
      <c r="S54" s="9">
        <f>'Ипотека в абс.вел.'!AF58*100/'Ипотека в абс.вел.'!T58-100</f>
        <v>16.16086026538035</v>
      </c>
      <c r="T54" s="9">
        <f>'Ипотека в абс.вел.'!AG58*100/'Ипотека в абс.вел.'!U58-100</f>
        <v>13.927896483771661</v>
      </c>
      <c r="U54" s="9">
        <f>'Ипотека в абс.вел.'!AH58*100/'Ипотека в абс.вел.'!V58-100</f>
        <v>12.936870129772913</v>
      </c>
      <c r="V54" s="9">
        <f>'Ипотека в абс.вел.'!AI58*100/'Ипотека в абс.вел.'!W58-100</f>
        <v>11.907374608938582</v>
      </c>
      <c r="W54" s="9">
        <f>'Ипотека в абс.вел.'!AJ58*100/'Ипотека в абс.вел.'!X58-100</f>
        <v>10.318957313259929</v>
      </c>
      <c r="X54" s="9">
        <f>'Ипотека в абс.вел.'!AK58*100/'Ипотека в абс.вел.'!Y58-100</f>
        <v>9.0992923957051062</v>
      </c>
      <c r="Y54" s="9">
        <f>'Ипотека в абс.вел.'!AL58*100/'Ипотека в абс.вел.'!Z58-100</f>
        <v>8.7056296785383154</v>
      </c>
      <c r="Z54" s="9">
        <f>'Ипотека в абс.вел.'!AM58*100/'Ипотека в абс.вел.'!AA58-100</f>
        <v>10.885491690287012</v>
      </c>
      <c r="AA54" s="9">
        <f>'Ипотека в абс.вел.'!AN58*100/'Ипотека в абс.вел.'!AB58-100</f>
        <v>10.514818209593642</v>
      </c>
      <c r="AB54" s="9">
        <f>'Ипотека в абс.вел.'!AO58*100/'Ипотека в абс.вел.'!AC58-100</f>
        <v>10.665619240414543</v>
      </c>
      <c r="AC54" s="9">
        <f>'Ипотека в абс.вел.'!AP58*100/'Ипотека в абс.вел.'!AD58-100</f>
        <v>9.7106483206869285</v>
      </c>
      <c r="AD54" s="9">
        <f>'Ипотека в абс.вел.'!AQ58*100/'Ипотека в абс.вел.'!AE58-100</f>
        <v>9.5409913640127826</v>
      </c>
      <c r="AE54" s="9">
        <f>'Ипотека в абс.вел.'!AR58*100/'Ипотека в абс.вел.'!AF58-100</f>
        <v>10.268506679599668</v>
      </c>
      <c r="AF54" s="9">
        <f>'Ипотека в абс.вел.'!AS58*100/'Ипотека в абс.вел.'!AG58-100</f>
        <v>12.257240579539953</v>
      </c>
      <c r="AG54" s="9">
        <f>'Ипотека в абс.вел.'!AT58*100/'Ипотека в абс.вел.'!AH58-100</f>
        <v>13.748746348057381</v>
      </c>
      <c r="AH54" s="9">
        <f>'Ипотека в абс.вел.'!AU58*100/'Ипотека в абс.вел.'!AI58-100</f>
        <v>15.547151431804835</v>
      </c>
      <c r="AI54" s="9">
        <f>'Ипотека в абс.вел.'!AV58*100/'Ипотека в абс.вел.'!AJ58-100</f>
        <v>19.146952068060202</v>
      </c>
      <c r="AJ54" s="9">
        <f>'Ипотека в абс.вел.'!AW58*100/'Ипотека в абс.вел.'!AK58-100</f>
        <v>18.752661915443369</v>
      </c>
      <c r="AK54" s="9">
        <f>'Ипотека в абс.вел.'!AX58*100/'Ипотека в абс.вел.'!AL58-100</f>
        <v>20.216697817563485</v>
      </c>
      <c r="AL54" s="9">
        <f>'Ипотека в абс.вел.'!AY58*100/'Ипотека в абс.вел.'!AM58-100</f>
        <v>20.023466636867767</v>
      </c>
      <c r="AM54" s="9">
        <f>'Ипотека в абс.вел.'!AZ58*100/'Ипотека в абс.вел.'!AN58-100</f>
        <v>20.594943532891918</v>
      </c>
      <c r="AN54" s="9">
        <f>'Ипотека в абс.вел.'!BA58*100/'Ипотека в абс.вел.'!AO58-100</f>
        <v>20.99134518251563</v>
      </c>
      <c r="AO54" s="9">
        <f>'Ипотека в абс.вел.'!BB58*100/'Ипотека в абс.вел.'!AP58-100</f>
        <v>22.971669271010256</v>
      </c>
      <c r="AP54" s="9">
        <f>'Ипотека в абс.вел.'!BC58*100/'Ипотека в абс.вел.'!AQ58-100</f>
        <v>24.02667530644203</v>
      </c>
      <c r="AQ54" s="9">
        <f>'Ипотека в абс.вел.'!BD58*100/'Ипотека в абс.вел.'!AR58-100</f>
        <v>24.676795948287349</v>
      </c>
      <c r="AR54" s="9">
        <f>'Ипотека в абс.вел.'!BE58*100/'Ипотека в абс.вел.'!AS58-100</f>
        <v>23.962705791586572</v>
      </c>
      <c r="AS54" s="9">
        <f>'Ипотека в абс.вел.'!BF58*100/'Ипотека в абс.вел.'!AT58-100</f>
        <v>22.751667561143904</v>
      </c>
      <c r="AT54" s="9">
        <f>'Ипотека в абс.вел.'!BG58*100/'Ипотека в абс.вел.'!AU58-100</f>
        <v>20.755021076121992</v>
      </c>
      <c r="AU54" s="9">
        <f>'Ипотека в абс.вел.'!BH58*100/'Ипотека в абс.вел.'!AV58-100</f>
        <v>19.259714144661586</v>
      </c>
      <c r="AV54" s="9">
        <f>'Ипотека в абс.вел.'!BI58*100/'Ипотека в абс.вел.'!AW58-100</f>
        <v>18.611546140327803</v>
      </c>
      <c r="AW54" s="9">
        <f>'Ипотека в абс.вел.'!BJ58*100/'Ипотека в абс.вел.'!AX58-100</f>
        <v>16.815711029282838</v>
      </c>
      <c r="AX54" s="9">
        <f>'Ипотека в абс.вел.'!BK58*100/'Ипотека в абс.вел.'!AY58-100</f>
        <v>16.84821823429462</v>
      </c>
      <c r="AY54" s="9">
        <f>'Ипотека в абс.вел.'!BL58*100/'Ипотека в абс.вел.'!AZ58-100</f>
        <v>16.732766328144706</v>
      </c>
      <c r="AZ54" s="9">
        <f>'Ипотека в абс.вел.'!BM58*100/'Ипотека в абс.вел.'!BA58-100</f>
        <v>17.217452133000876</v>
      </c>
      <c r="BA54" s="9">
        <f>'Ипотека в абс.вел.'!BN58*100/'Ипотека в абс.вел.'!BB58-100</f>
        <v>14.287134948785095</v>
      </c>
      <c r="BB54" s="9">
        <f>'Ипотека в абс.вел.'!BO58*100/'Ипотека в абс.вел.'!BC58-100</f>
        <v>11.994688377560578</v>
      </c>
      <c r="BC54" s="9">
        <f>'Ипотека в абс.вел.'!BP58*100/'Ипотека в абс.вел.'!BD58-100</f>
        <v>10.17264418194452</v>
      </c>
      <c r="BD54" s="9">
        <f>'Ипотека в абс.вел.'!BQ58*100/'Ипотека в абс.вел.'!BE58-100</f>
        <v>9.675309605687886</v>
      </c>
      <c r="BE54" s="9">
        <f>'Ипотека в абс.вел.'!BR58*100/'Ипотека в абс.вел.'!BF58-100</f>
        <v>9.0107533597743128</v>
      </c>
      <c r="BF54" s="9">
        <f>'Ипотека в абс.вел.'!BS58*100/'Ипотека в абс.вел.'!BG58-100</f>
        <v>9.4403548218190849</v>
      </c>
      <c r="BG54" s="9">
        <f>'Ипотека в абс.вел.'!BT58*100/'Ипотека в абс.вел.'!BH58-100</f>
        <v>9.2807237187512612</v>
      </c>
      <c r="BH54" s="9">
        <f>'Ипотека в абс.вел.'!BU58*100/'Ипотека в абс.вел.'!BI58-100</f>
        <v>10.147659124124374</v>
      </c>
      <c r="BI54" s="9">
        <f>'Ипотека в абс.вел.'!BV58*100/'Ипотека в абс.вел.'!BJ58-100</f>
        <v>12.413689582707889</v>
      </c>
      <c r="BJ54" s="9">
        <f>'Ипотека в абс.вел.'!BW58*100/'Ипотека в абс.вел.'!BK58-100</f>
        <v>12.182902901307727</v>
      </c>
      <c r="BK54" s="9">
        <f>'Ипотека в абс.вел.'!BX58*100/'Ипотека в абс.вел.'!BL58-100</f>
        <v>12.212293794186962</v>
      </c>
      <c r="BL54" s="9">
        <f>'Ипотека в абс.вел.'!BY58*100/'Ипотека в абс.вел.'!BM58-100</f>
        <v>12.597818867851885</v>
      </c>
      <c r="BM54" s="9">
        <f>'Ипотека в абс.вел.'!BZ58*100/'Ипотека в абс.вел.'!BN58-100</f>
        <v>15.725459485067333</v>
      </c>
      <c r="BN54" s="9">
        <f>'Ипотека в абс.вел.'!CA58*100/'Ипотека в абс.вел.'!BO58-100</f>
        <v>18.333430520730076</v>
      </c>
      <c r="BO54" s="9">
        <f>'Ипотека в абс.вел.'!CB58*100/'Ипотека в абс.вел.'!BP58-100</f>
        <v>20.799332434189466</v>
      </c>
      <c r="BP54" s="9">
        <f>'Ипотека в абс.вел.'!CC58*100/'Ипотека в абс.вел.'!BQ58-100</f>
        <v>22.073675098586136</v>
      </c>
      <c r="BQ54" s="9">
        <f>'Ипотека в абс.вел.'!CD58*100/'Ипотека в абс.вел.'!BR58-100</f>
        <v>26.600712382662167</v>
      </c>
      <c r="BR54" s="9">
        <f>'Ипотека в абс.вел.'!CE58*100/'Ипотека в абс.вел.'!BS58-100</f>
        <v>29.956095913542725</v>
      </c>
      <c r="BS54" s="9">
        <f>'Ипотека в абс.вел.'!CF58*100/'Ипотека в абс.вел.'!BT58-100</f>
        <v>31.687238996267411</v>
      </c>
      <c r="BT54" s="9">
        <f>'Ипотека в абс.вел.'!CG58*100/'Ипотека в абс.вел.'!BU58-100</f>
        <v>32.547605757528629</v>
      </c>
      <c r="BU54" s="9">
        <f>'Ипотека в абс.вел.'!CH58*100/'Ипотека в абс.вел.'!BV58-100</f>
        <v>30.576400943606188</v>
      </c>
      <c r="BV54" s="9">
        <f>'Ипотека в абс.вел.'!CI58*100/'Ипотека в абс.вел.'!BW58-100</f>
        <v>30.590846539707911</v>
      </c>
      <c r="BW54" s="9">
        <f>'Ипотека в абс.вел.'!CJ58*100/'Ипотека в абс.вел.'!BX58-100</f>
        <v>28.87282655302468</v>
      </c>
      <c r="BX54" s="9">
        <f>'Ипотека в абс.вел.'!CK58*100/'Ипотека в абс.вел.'!BY58-100</f>
        <v>27.186930987613167</v>
      </c>
      <c r="BY54" s="9">
        <f>'Ипотека в абс.вел.'!CL58*100/'Ипотека в абс.вел.'!BZ58-100</f>
        <v>25.161241812591896</v>
      </c>
      <c r="BZ54" s="9">
        <f>'Ипотека в абс.вел.'!CM58*100/'Ипотека в абс.вел.'!CA58-100</f>
        <v>23.899866949194305</v>
      </c>
      <c r="CA54" s="9">
        <f>'Ипотека в абс.вел.'!CN58*100/'Ипотека в абс.вел.'!CB58-100</f>
        <v>24.708225901025727</v>
      </c>
      <c r="CB54" s="9">
        <f>'Ипотека в абс.вел.'!CO58*100/'Ипотека в абс.вел.'!CC58-100</f>
        <v>21.645130791049482</v>
      </c>
      <c r="CC54" s="9">
        <f>'Ипотека в абс.вел.'!CP58*100/'Ипотека в абс.вел.'!CD58-100</f>
        <v>16.608712049783136</v>
      </c>
      <c r="CD54" s="9">
        <f>'Ипотека в абс.вел.'!CQ58*100/'Ипотека в абс.вел.'!CE58-100</f>
        <v>11.564449064449065</v>
      </c>
      <c r="CE54" s="9">
        <f>'Ипотека в абс.вел.'!CR58*100/'Ипотека в абс.вел.'!CF58-100</f>
        <v>8.7060540366090606</v>
      </c>
      <c r="CF54" s="9">
        <f>'Ипотека в абс.вел.'!CS58*100/'Ипотека в абс.вел.'!CG58-100</f>
        <v>5.6146963797531271</v>
      </c>
      <c r="CG54" s="9">
        <f>'Ипотека в абс.вел.'!CT58*100/'Ипотека в абс.вел.'!CH58-100</f>
        <v>4.4367786314705882</v>
      </c>
      <c r="CH54" s="9">
        <f>'Ипотека в абс.вел.'!CU58*100/'Ипотека в абс.вел.'!CI58-100</f>
        <v>0.12509262973262025</v>
      </c>
      <c r="CI54" s="9">
        <f>'Ипотека в абс.вел.'!CV58*100/'Ипотека в абс.вел.'!CJ58-100</f>
        <v>0.21728502362974211</v>
      </c>
      <c r="CJ54" s="9">
        <f>'Ипотека в абс.вел.'!CW58*100/'Ипотека в абс.вел.'!CK58-100</f>
        <v>-0.54240432310359665</v>
      </c>
      <c r="CK54" s="9">
        <f>'Ипотека в абс.вел.'!CX58*100/'Ипотека в абс.вел.'!CL58-100</f>
        <v>-0.53066155807573523</v>
      </c>
      <c r="CL54" s="9">
        <f>'Ипотека в абс.вел.'!CY58*100/'Ипотека в абс.вел.'!CM58-100</f>
        <v>-0.68143552214665704</v>
      </c>
      <c r="CM54" s="9">
        <f>'Ипотека в абс.вел.'!CZ58*100/'Ипотека в абс.вел.'!CN58-100</f>
        <v>-3.3531283412126953</v>
      </c>
      <c r="CN54" s="9">
        <f>'Ипотека в абс.вел.'!DA58*100/'Ипотека в абс.вел.'!CO58-100</f>
        <v>-3.2812580962744136</v>
      </c>
      <c r="CO54" s="9">
        <f>'Ипотека в абс.вел.'!DB58*100/'Ипотека в абс.вел.'!CP58-100</f>
        <v>-2.2148336934163098</v>
      </c>
      <c r="CP54" s="9">
        <f>'Ипотека в абс.вел.'!DC58*100/'Ипотека в абс.вел.'!CQ58-100</f>
        <v>-1.073452907834465</v>
      </c>
      <c r="CQ54" s="9">
        <f>'Ипотека в абс.вел.'!DD58*100/'Ипотека в абс.вел.'!CR58-100</f>
        <v>0.44920034593589264</v>
      </c>
      <c r="CR54" s="9">
        <f>'Ипотека в абс.вел.'!DE58*100/'Ипотека в абс.вел.'!CS58-100</f>
        <v>3.8304408928979967</v>
      </c>
      <c r="CS54" s="9">
        <f>'Ипотека в абс.вел.'!DF58*100/'Ипотека в абс.вел.'!CT58-100</f>
        <v>6.2275198934663223</v>
      </c>
    </row>
    <row r="55" spans="1:97" x14ac:dyDescent="0.25">
      <c r="A55" s="8" t="s">
        <v>55</v>
      </c>
      <c r="B55" s="9">
        <f>'Ипотека в абс.вел.'!O59*100/'Ипотека в абс.вел.'!C59-100</f>
        <v>16.1737584240622</v>
      </c>
      <c r="C55" s="9">
        <f>'Ипотека в абс.вел.'!P59*100/'Ипотека в абс.вел.'!D59-100</f>
        <v>17.02138627134903</v>
      </c>
      <c r="D55" s="9">
        <f>'Ипотека в абс.вел.'!Q59*100/'Ипотека в абс.вел.'!E59-100</f>
        <v>18.717812842397763</v>
      </c>
      <c r="E55" s="9">
        <f>'Ипотека в абс.вел.'!R59*100/'Ипотека в абс.вел.'!F59-100</f>
        <v>19.621029117371918</v>
      </c>
      <c r="F55" s="9">
        <f>'Ипотека в абс.вел.'!S59*100/'Ипотека в абс.вел.'!G59-100</f>
        <v>20.287089214594005</v>
      </c>
      <c r="G55" s="9">
        <f>'Ипотека в абс.вел.'!T59*100/'Ипотека в абс.вел.'!H59-100</f>
        <v>20.301370466841988</v>
      </c>
      <c r="H55" s="9">
        <f>'Ипотека в абс.вел.'!U59*100/'Ипотека в абс.вел.'!I59-100</f>
        <v>21.146237934287726</v>
      </c>
      <c r="I55" s="9">
        <f>'Ипотека в абс.вел.'!V59*100/'Ипотека в абс.вел.'!J59-100</f>
        <v>20.648771190057261</v>
      </c>
      <c r="J55" s="9">
        <f>'Ипотека в абс.вел.'!W59*100/'Ипотека в абс.вел.'!K59-100</f>
        <v>20.65678969517684</v>
      </c>
      <c r="K55" s="9">
        <f>'Ипотека в абс.вел.'!X59*100/'Ипотека в абс.вел.'!L59-100</f>
        <v>16.06608664746318</v>
      </c>
      <c r="L55" s="9">
        <f>'Ипотека в абс.вел.'!Y59*100/'Ипотека в абс.вел.'!M59-100</f>
        <v>20.177859181245736</v>
      </c>
      <c r="M55" s="9">
        <f>'Ипотека в абс.вел.'!Z59*100/'Ипотека в абс.вел.'!N59-100</f>
        <v>20.192658875954308</v>
      </c>
      <c r="N55" s="9">
        <f>'Ипотека в абс.вел.'!AA59*100/'Ипотека в абс.вел.'!O59-100</f>
        <v>16.26745695619293</v>
      </c>
      <c r="O55" s="9">
        <f>'Ипотека в абс.вел.'!AB59*100/'Ипотека в абс.вел.'!P59-100</f>
        <v>15.934502633330553</v>
      </c>
      <c r="P55" s="9">
        <f>'Ипотека в абс.вел.'!AC59*100/'Ипотека в абс.вел.'!Q59-100</f>
        <v>15.74012689225826</v>
      </c>
      <c r="Q55" s="9">
        <f>'Ипотека в абс.вел.'!AD59*100/'Ипотека в абс.вел.'!R59-100</f>
        <v>15.306757278329883</v>
      </c>
      <c r="R55" s="9">
        <f>'Ипотека в абс.вел.'!AE59*100/'Ипотека в абс.вел.'!S59-100</f>
        <v>14.666551544771139</v>
      </c>
      <c r="S55" s="9">
        <f>'Ипотека в абс.вел.'!AF59*100/'Ипотека в абс.вел.'!T59-100</f>
        <v>13.704292654026119</v>
      </c>
      <c r="T55" s="9">
        <f>'Ипотека в абс.вел.'!AG59*100/'Ипотека в абс.вел.'!U59-100</f>
        <v>10.967335099957594</v>
      </c>
      <c r="U55" s="9">
        <f>'Ипотека в абс.вел.'!AH59*100/'Ипотека в абс.вел.'!V59-100</f>
        <v>11.505159666531156</v>
      </c>
      <c r="V55" s="9">
        <f>'Ипотека в абс.вел.'!AI59*100/'Ипотека в абс.вел.'!W59-100</f>
        <v>11.093118027829973</v>
      </c>
      <c r="W55" s="9">
        <f>'Ипотека в абс.вел.'!AJ59*100/'Ипотека в абс.вел.'!X59-100</f>
        <v>12.585050532413774</v>
      </c>
      <c r="X55" s="9">
        <f>'Ипотека в абс.вел.'!AK59*100/'Ипотека в абс.вел.'!Y59-100</f>
        <v>10.349224727031327</v>
      </c>
      <c r="Y55" s="9">
        <f>'Ипотека в абс.вел.'!AL59*100/'Ипотека в абс.вел.'!Z59-100</f>
        <v>10.072845845590251</v>
      </c>
      <c r="Z55" s="9">
        <f>'Ипотека в абс.вел.'!AM59*100/'Ипотека в абс.вел.'!AA59-100</f>
        <v>12.612041337469364</v>
      </c>
      <c r="AA55" s="9">
        <f>'Ипотека в абс.вел.'!AN59*100/'Ипотека в абс.вел.'!AB59-100</f>
        <v>12.453782647600079</v>
      </c>
      <c r="AB55" s="9">
        <f>'Ипотека в абс.вел.'!AO59*100/'Ипотека в абс.вел.'!AC59-100</f>
        <v>12.567381795459283</v>
      </c>
      <c r="AC55" s="9">
        <f>'Ипотека в абс.вел.'!AP59*100/'Ипотека в абс.вел.'!AD59-100</f>
        <v>11.784975878704344</v>
      </c>
      <c r="AD55" s="9">
        <f>'Ипотека в абс.вел.'!AQ59*100/'Ипотека в абс.вел.'!AE59-100</f>
        <v>11.620536657511096</v>
      </c>
      <c r="AE55" s="9">
        <f>'Ипотека в абс.вел.'!AR59*100/'Ипотека в абс.вел.'!AF59-100</f>
        <v>12.569087559391065</v>
      </c>
      <c r="AF55" s="9">
        <f>'Ипотека в абс.вел.'!AS59*100/'Ипотека в абс.вел.'!AG59-100</f>
        <v>15.522935482038676</v>
      </c>
      <c r="AG55" s="9">
        <f>'Ипотека в абс.вел.'!AT59*100/'Ипотека в абс.вел.'!AH59-100</f>
        <v>16.932387479459734</v>
      </c>
      <c r="AH55" s="9">
        <f>'Ипотека в абс.вел.'!AU59*100/'Ипотека в абс.вел.'!AI59-100</f>
        <v>18.898339856078778</v>
      </c>
      <c r="AI55" s="9">
        <f>'Ипотека в абс.вел.'!AV59*100/'Ипотека в абс.вел.'!AJ59-100</f>
        <v>22.976342179622137</v>
      </c>
      <c r="AJ55" s="9">
        <f>'Ипотека в абс.вел.'!AW59*100/'Ипотека в абс.вел.'!AK59-100</f>
        <v>20.665501844302071</v>
      </c>
      <c r="AK55" s="9">
        <f>'Ипотека в абс.вел.'!AX59*100/'Ипотека в абс.вел.'!AL59-100</f>
        <v>20.678707005636724</v>
      </c>
      <c r="AL55" s="9">
        <f>'Ипотека в абс.вел.'!AY59*100/'Ипотека в абс.вел.'!AM59-100</f>
        <v>20.394776891702691</v>
      </c>
      <c r="AM55" s="9">
        <f>'Ипотека в абс.вел.'!AZ59*100/'Ипотека в абс.вел.'!AN59-100</f>
        <v>20.68610892166798</v>
      </c>
      <c r="AN55" s="9">
        <f>'Ипотека в абс.вел.'!BA59*100/'Ипотека в абс.вел.'!AO59-100</f>
        <v>21.79277472263135</v>
      </c>
      <c r="AO55" s="9">
        <f>'Ипотека в абс.вел.'!BB59*100/'Ипотека в абс.вел.'!AP59-100</f>
        <v>23.946773530620632</v>
      </c>
      <c r="AP55" s="9">
        <f>'Ипотека в абс.вел.'!BC59*100/'Ипотека в абс.вел.'!AQ59-100</f>
        <v>24.954498463868134</v>
      </c>
      <c r="AQ55" s="9">
        <f>'Ипотека в абс.вел.'!BD59*100/'Ипотека в абс.вел.'!AR59-100</f>
        <v>26.642547968214998</v>
      </c>
      <c r="AR55" s="9">
        <f>'Ипотека в абс.вел.'!BE59*100/'Ипотека в абс.вел.'!AS59-100</f>
        <v>26.437306398252403</v>
      </c>
      <c r="AS55" s="9">
        <f>'Ипотека в абс.вел.'!BF59*100/'Ипотека в абс.вел.'!AT59-100</f>
        <v>25.499900602554177</v>
      </c>
      <c r="AT55" s="9">
        <f>'Ипотека в абс.вел.'!BG59*100/'Ипотека в абс.вел.'!AU59-100</f>
        <v>23.905844565224598</v>
      </c>
      <c r="AU55" s="9">
        <f>'Ипотека в абс.вел.'!BH59*100/'Ипотека в абс.вел.'!AV59-100</f>
        <v>21.913214736245919</v>
      </c>
      <c r="AV55" s="9">
        <f>'Ипотека в абс.вел.'!BI59*100/'Ипотека в абс.вел.'!AW59-100</f>
        <v>23.355235637472887</v>
      </c>
      <c r="AW55" s="9">
        <f>'Ипотека в абс.вел.'!BJ59*100/'Ипотека в абс.вел.'!AX59-100</f>
        <v>22.734638628867742</v>
      </c>
      <c r="AX55" s="9">
        <f>'Ипотека в абс.вел.'!BK59*100/'Ипотека в абс.вел.'!AY59-100</f>
        <v>23.272320469226003</v>
      </c>
      <c r="AY55" s="9">
        <f>'Ипотека в абс.вел.'!BL59*100/'Ипотека в абс.вел.'!AZ59-100</f>
        <v>23.732366332445949</v>
      </c>
      <c r="AZ55" s="9">
        <f>'Ипотека в абс.вел.'!BM59*100/'Ипотека в абс.вел.'!BA59-100</f>
        <v>23.634330580420894</v>
      </c>
      <c r="BA55" s="9">
        <f>'Ипотека в абс.вел.'!BN59*100/'Ипотека в абс.вел.'!BB59-100</f>
        <v>19.900518134715028</v>
      </c>
      <c r="BB55" s="9">
        <f>'Ипотека в абс.вел.'!BO59*100/'Ипотека в абс.вел.'!BC59-100</f>
        <v>17.407871354910128</v>
      </c>
      <c r="BC55" s="9">
        <f>'Ипотека в абс.вел.'!BP59*100/'Ипотека в абс.вел.'!BD59-100</f>
        <v>14.459804905144907</v>
      </c>
      <c r="BD55" s="9">
        <f>'Ипотека в абс.вел.'!BQ59*100/'Ипотека в абс.вел.'!BE59-100</f>
        <v>13.437960056665091</v>
      </c>
      <c r="BE55" s="9">
        <f>'Ипотека в абс.вел.'!BR59*100/'Ипотека в абс.вел.'!BF59-100</f>
        <v>12.583707490796272</v>
      </c>
      <c r="BF55" s="9">
        <f>'Ипотека в абс.вел.'!BS59*100/'Ипотека в абс.вел.'!BG59-100</f>
        <v>12.80970488993627</v>
      </c>
      <c r="BG55" s="9">
        <f>'Ипотека в абс.вел.'!BT59*100/'Ипотека в абс.вел.'!BH59-100</f>
        <v>13.436350102154478</v>
      </c>
      <c r="BH55" s="9">
        <f>'Ипотека в абс.вел.'!BU59*100/'Ипотека в абс.вел.'!BI59-100</f>
        <v>13.962478740387525</v>
      </c>
      <c r="BI55" s="9">
        <f>'Ипотека в абс.вел.'!BV59*100/'Ипотека в абс.вел.'!BJ59-100</f>
        <v>16.120931581181978</v>
      </c>
      <c r="BJ55" s="9">
        <f>'Ипотека в абс.вел.'!BW59*100/'Ипотека в абс.вел.'!BK59-100</f>
        <v>15.89528248196514</v>
      </c>
      <c r="BK55" s="9">
        <f>'Ипотека в абс.вел.'!BX59*100/'Ипотека в абс.вел.'!BL59-100</f>
        <v>15.553444228284746</v>
      </c>
      <c r="BL55" s="9">
        <f>'Ипотека в абс.вел.'!BY59*100/'Ипотека в абс.вел.'!BM59-100</f>
        <v>15.420459684237429</v>
      </c>
      <c r="BM55" s="9">
        <f>'Ипотека в абс.вел.'!BZ59*100/'Ипотека в абс.вел.'!BN59-100</f>
        <v>18.564613150798593</v>
      </c>
      <c r="BN55" s="9">
        <f>'Ипотека в абс.вел.'!CA59*100/'Ипотека в абс.вел.'!BO59-100</f>
        <v>22.005031933423652</v>
      </c>
      <c r="BO55" s="9">
        <f>'Ипотека в абс.вел.'!CB59*100/'Ипотека в абс.вел.'!BP59-100</f>
        <v>24.74224762055681</v>
      </c>
      <c r="BP55" s="9">
        <f>'Ипотека в абс.вел.'!CC59*100/'Ипотека в абс.вел.'!BQ59-100</f>
        <v>25.021793000773769</v>
      </c>
      <c r="BQ55" s="9">
        <f>'Ипотека в абс.вел.'!CD59*100/'Ипотека в абс.вел.'!BR59-100</f>
        <v>28.69452153156476</v>
      </c>
      <c r="BR55" s="9">
        <f>'Ипотека в абс.вел.'!CE59*100/'Ипотека в абс.вел.'!BS59-100</f>
        <v>31.699639647338671</v>
      </c>
      <c r="BS55" s="9">
        <f>'Ипотека в абс.вел.'!CF59*100/'Ипотека в абс.вел.'!BT59-100</f>
        <v>32.555498673616597</v>
      </c>
      <c r="BT55" s="9">
        <f>'Ипотека в абс.вел.'!CG59*100/'Ипотека в абс.вел.'!BU59-100</f>
        <v>32.935209049583193</v>
      </c>
      <c r="BU55" s="9">
        <f>'Ипотека в абс.вел.'!CH59*100/'Ипотека в абс.вел.'!BV59-100</f>
        <v>31.169265480293745</v>
      </c>
      <c r="BV55" s="9">
        <f>'Ипотека в абс.вел.'!CI59*100/'Ипотека в абс.вел.'!BW59-100</f>
        <v>30.986856366765323</v>
      </c>
      <c r="BW55" s="9">
        <f>'Ипотека в абс.вел.'!CJ59*100/'Ипотека в абс.вел.'!BX59-100</f>
        <v>29.465299499275659</v>
      </c>
      <c r="BX55" s="9">
        <f>'Ипотека в абс.вел.'!CK59*100/'Ипотека в абс.вел.'!BY59-100</f>
        <v>28.290661624420835</v>
      </c>
      <c r="BY55" s="9">
        <f>'Ипотека в абс.вел.'!CL59*100/'Ипотека в абс.вел.'!BZ59-100</f>
        <v>26.475390716118497</v>
      </c>
      <c r="BZ55" s="9">
        <f>'Ипотека в абс.вел.'!CM59*100/'Ипотека в абс.вел.'!CA59-100</f>
        <v>24.616442144995446</v>
      </c>
      <c r="CA55" s="9">
        <f>'Ипотека в абс.вел.'!CN59*100/'Ипотека в абс.вел.'!CB59-100</f>
        <v>25.125247119911705</v>
      </c>
      <c r="CB55" s="9">
        <f>'Ипотека в абс.вел.'!CO59*100/'Ипотека в абс.вел.'!CC59-100</f>
        <v>23.015664722449628</v>
      </c>
      <c r="CC55" s="9">
        <f>'Ипотека в абс.вел.'!CP59*100/'Ипотека в абс.вел.'!CD59-100</f>
        <v>18.600995249943452</v>
      </c>
      <c r="CD55" s="9">
        <f>'Ипотека в абс.вел.'!CQ59*100/'Ипотека в абс.вел.'!CE59-100</f>
        <v>12.496259846067886</v>
      </c>
      <c r="CE55" s="9">
        <f>'Ипотека в абс.вел.'!CR59*100/'Ипотека в абс.вел.'!CF59-100</f>
        <v>9.6821874714734122</v>
      </c>
      <c r="CF55" s="9">
        <f>'Ипотека в абс.вел.'!CS59*100/'Ипотека в абс.вел.'!CG59-100</f>
        <v>7.0423747783115545</v>
      </c>
      <c r="CG55" s="9">
        <f>'Ипотека в абс.вел.'!CT59*100/'Ипотека в абс.вел.'!CH59-100</f>
        <v>6.07603714833499</v>
      </c>
      <c r="CH55" s="9">
        <f>'Ипотека в абс.вел.'!CU59*100/'Ипотека в абс.вел.'!CI59-100</f>
        <v>4.8202537117844884</v>
      </c>
      <c r="CI55" s="9">
        <f>'Ипотека в абс.вел.'!CV59*100/'Ипотека в абс.вел.'!CJ59-100</f>
        <v>4.5813479929300627</v>
      </c>
      <c r="CJ55" s="9">
        <f>'Ипотека в абс.вел.'!CW59*100/'Ипотека в абс.вел.'!CK59-100</f>
        <v>3.7929008421660626</v>
      </c>
      <c r="CK55" s="9">
        <f>'Ипотека в абс.вел.'!CX59*100/'Ипотека в абс.вел.'!CL59-100</f>
        <v>3.7064604521262652</v>
      </c>
      <c r="CL55" s="9">
        <f>'Ипотека в абс.вел.'!CY59*100/'Ипотека в абс.вел.'!CM59-100</f>
        <v>3.5067906533453908</v>
      </c>
      <c r="CM55" s="9">
        <f>'Ипотека в абс.вел.'!CZ59*100/'Ипотека в абс.вел.'!CN59-100</f>
        <v>0.86581872059340981</v>
      </c>
      <c r="CN55" s="9">
        <f>'Ипотека в абс.вел.'!DA59*100/'Ипотека в абс.вел.'!CO59-100</f>
        <v>0.99827093741939166</v>
      </c>
      <c r="CO55" s="9">
        <f>'Ипотека в абс.вел.'!DB59*100/'Ипотека в абс.вел.'!CP59-100</f>
        <v>2.2819380739412765</v>
      </c>
      <c r="CP55" s="9">
        <f>'Ипотека в абс.вел.'!DC59*100/'Ипотека в абс.вел.'!CQ59-100</f>
        <v>4.3812227815893721</v>
      </c>
      <c r="CQ55" s="9">
        <f>'Ипотека в абс.вел.'!DD59*100/'Ипотека в абс.вел.'!CR59-100</f>
        <v>6.1767163147129196</v>
      </c>
      <c r="CR55" s="9">
        <f>'Ипотека в абс.вел.'!DE59*100/'Ипотека в абс.вел.'!CS59-100</f>
        <v>8.2542184760403359</v>
      </c>
      <c r="CS55" s="9">
        <f>'Ипотека в абс.вел.'!DF59*100/'Ипотека в абс.вел.'!CT59-100</f>
        <v>10.320273293040131</v>
      </c>
    </row>
    <row r="56" spans="1:97" x14ac:dyDescent="0.25">
      <c r="A56" s="8" t="s">
        <v>56</v>
      </c>
      <c r="B56" s="9">
        <f>'Ипотека в абс.вел.'!O60*100/'Ипотека в абс.вел.'!C60-100</f>
        <v>21.729848442539321</v>
      </c>
      <c r="C56" s="9">
        <f>'Ипотека в абс.вел.'!P60*100/'Ипотека в абс.вел.'!D60-100</f>
        <v>22.708085494490689</v>
      </c>
      <c r="D56" s="9">
        <f>'Ипотека в абс.вел.'!Q60*100/'Ипотека в абс.вел.'!E60-100</f>
        <v>26.228766584086756</v>
      </c>
      <c r="E56" s="9">
        <f>'Ипотека в абс.вел.'!R60*100/'Ипотека в абс.вел.'!F60-100</f>
        <v>26.285008243253074</v>
      </c>
      <c r="F56" s="9">
        <f>'Ипотека в абс.вел.'!S60*100/'Ипотека в абс.вел.'!G60-100</f>
        <v>26.466636310716694</v>
      </c>
      <c r="G56" s="9">
        <f>'Ипотека в абс.вел.'!T60*100/'Ипотека в абс.вел.'!H60-100</f>
        <v>26.481885013677768</v>
      </c>
      <c r="H56" s="9">
        <f>'Ипотека в абс.вел.'!U60*100/'Ипотека в абс.вел.'!I60-100</f>
        <v>26.417276480378348</v>
      </c>
      <c r="I56" s="9">
        <f>'Ипотека в абс.вел.'!V60*100/'Ипотека в абс.вел.'!J60-100</f>
        <v>26.626024364339571</v>
      </c>
      <c r="J56" s="9">
        <f>'Ипотека в абс.вел.'!W60*100/'Ипотека в абс.вел.'!K60-100</f>
        <v>26.776657765634141</v>
      </c>
      <c r="K56" s="9">
        <f>'Ипотека в абс.вел.'!X60*100/'Ипотека в абс.вел.'!L60-100</f>
        <v>22.278806696140521</v>
      </c>
      <c r="L56" s="9">
        <f>'Ипотека в абс.вел.'!Y60*100/'Ипотека в абс.вел.'!M60-100</f>
        <v>25.304438146889979</v>
      </c>
      <c r="M56" s="9">
        <f>'Ипотека в абс.вел.'!Z60*100/'Ипотека в абс.вел.'!N60-100</f>
        <v>24.825271182105908</v>
      </c>
      <c r="N56" s="9">
        <f>'Ипотека в абс.вел.'!AA60*100/'Ипотека в абс.вел.'!O60-100</f>
        <v>20.656523357784863</v>
      </c>
      <c r="O56" s="9">
        <f>'Ипотека в абс.вел.'!AB60*100/'Ипотека в абс.вел.'!P60-100</f>
        <v>19.368084799845263</v>
      </c>
      <c r="P56" s="9">
        <f>'Ипотека в абс.вел.'!AC60*100/'Ипотека в абс.вел.'!Q60-100</f>
        <v>18.705081023629219</v>
      </c>
      <c r="Q56" s="9">
        <f>'Ипотека в абс.вел.'!AD60*100/'Ипотека в абс.вел.'!R60-100</f>
        <v>17.725676848226144</v>
      </c>
      <c r="R56" s="9">
        <f>'Ипотека в абс.вел.'!AE60*100/'Ипотека в абс.вел.'!S60-100</f>
        <v>16.8150476448359</v>
      </c>
      <c r="S56" s="9">
        <f>'Ипотека в абс.вел.'!AF60*100/'Ипотека в абс.вел.'!T60-100</f>
        <v>14.734111342914915</v>
      </c>
      <c r="T56" s="9">
        <f>'Ипотека в абс.вел.'!AG60*100/'Ипотека в абс.вел.'!U60-100</f>
        <v>10.447421693741731</v>
      </c>
      <c r="U56" s="9">
        <f>'Ипотека в абс.вел.'!AH60*100/'Ипотека в абс.вел.'!V60-100</f>
        <v>10.008035211014231</v>
      </c>
      <c r="V56" s="9">
        <f>'Ипотека в абс.вел.'!AI60*100/'Ипотека в абс.вел.'!W60-100</f>
        <v>8.7355343255927096</v>
      </c>
      <c r="W56" s="9">
        <f>'Ипотека в абс.вел.'!AJ60*100/'Ипотека в абс.вел.'!X60-100</f>
        <v>8.4968518405883202</v>
      </c>
      <c r="X56" s="9">
        <f>'Ипотека в абс.вел.'!AK60*100/'Ипотека в абс.вел.'!Y60-100</f>
        <v>6.8485761469143824</v>
      </c>
      <c r="Y56" s="9">
        <f>'Ипотека в абс.вел.'!AL60*100/'Ипотека в абс.вел.'!Z60-100</f>
        <v>6.4872175718419385</v>
      </c>
      <c r="Z56" s="9">
        <f>'Ипотека в абс.вел.'!AM60*100/'Ипотека в абс.вел.'!AA60-100</f>
        <v>8.4388648283171648</v>
      </c>
      <c r="AA56" s="9">
        <f>'Ипотека в абс.вел.'!AN60*100/'Ипотека в абс.вел.'!AB60-100</f>
        <v>8.2442059698800563</v>
      </c>
      <c r="AB56" s="9">
        <f>'Ипотека в абс.вел.'!AO60*100/'Ипотека в абс.вел.'!AC60-100</f>
        <v>7.6112828164410757</v>
      </c>
      <c r="AC56" s="9">
        <f>'Ипотека в абс.вел.'!AP60*100/'Ипотека в абс.вел.'!AD60-100</f>
        <v>7.5537294563843176</v>
      </c>
      <c r="AD56" s="9">
        <f>'Ипотека в абс.вел.'!AQ60*100/'Ипотека в абс.вел.'!AE60-100</f>
        <v>7.4036052338529998</v>
      </c>
      <c r="AE56" s="9">
        <f>'Ипотека в абс.вел.'!AR60*100/'Ипотека в абс.вел.'!AF60-100</f>
        <v>8.7453329860206708</v>
      </c>
      <c r="AF56" s="9">
        <f>'Ипотека в абс.вел.'!AS60*100/'Ипотека в абс.вел.'!AG60-100</f>
        <v>13.028119259573259</v>
      </c>
      <c r="AG56" s="9">
        <f>'Ипотека в абс.вел.'!AT60*100/'Ипотека в абс.вел.'!AH60-100</f>
        <v>14.013605442176868</v>
      </c>
      <c r="AH56" s="9">
        <f>'Ипотека в абс.вел.'!AU60*100/'Ипотека в абс.вел.'!AI60-100</f>
        <v>15.68934376881397</v>
      </c>
      <c r="AI56" s="9">
        <f>'Ипотека в абс.вел.'!AV60*100/'Ипотека в абс.вел.'!AJ60-100</f>
        <v>20.548277956103064</v>
      </c>
      <c r="AJ56" s="9">
        <f>'Ипотека в абс.вел.'!AW60*100/'Ипотека в абс.вел.'!AK60-100</f>
        <v>17.752390073711751</v>
      </c>
      <c r="AK56" s="9">
        <f>'Ипотека в абс.вел.'!AX60*100/'Ипотека в абс.вел.'!AL60-100</f>
        <v>18.640967446902209</v>
      </c>
      <c r="AL56" s="9">
        <f>'Ипотека в абс.вел.'!AY60*100/'Ипотека в абс.вел.'!AM60-100</f>
        <v>18.474579127416121</v>
      </c>
      <c r="AM56" s="9">
        <f>'Ипотека в абс.вел.'!AZ60*100/'Ипотека в абс.вел.'!AN60-100</f>
        <v>18.789989336177015</v>
      </c>
      <c r="AN56" s="9">
        <f>'Ипотека в абс.вел.'!BA60*100/'Ипотека в абс.вел.'!AO60-100</f>
        <v>19.865308749979363</v>
      </c>
      <c r="AO56" s="9">
        <f>'Ипотека в абс.вел.'!BB60*100/'Ипотека в абс.вел.'!AP60-100</f>
        <v>21.040258595357031</v>
      </c>
      <c r="AP56" s="9">
        <f>'Ипотека в абс.вел.'!BC60*100/'Ипотека в абс.вел.'!AQ60-100</f>
        <v>22.072998849774009</v>
      </c>
      <c r="AQ56" s="9">
        <f>'Ипотека в абс.вел.'!BD60*100/'Ипотека в абс.вел.'!AR60-100</f>
        <v>22.976317848645024</v>
      </c>
      <c r="AR56" s="9">
        <f>'Ипотека в абс.вел.'!BE60*100/'Ипотека в абс.вел.'!AS60-100</f>
        <v>22.213714214276791</v>
      </c>
      <c r="AS56" s="9">
        <f>'Ипотека в абс.вел.'!BF60*100/'Ипотека в абс.вел.'!AT60-100</f>
        <v>21.263998531301638</v>
      </c>
      <c r="AT56" s="9">
        <f>'Ипотека в абс.вел.'!BG60*100/'Ипотека в абс.вел.'!AU60-100</f>
        <v>19.830201022957056</v>
      </c>
      <c r="AU56" s="9">
        <f>'Ипотека в абс.вел.'!BH60*100/'Ипотека в абс.вел.'!AV60-100</f>
        <v>17.906387633495498</v>
      </c>
      <c r="AV56" s="9">
        <f>'Ипотека в абс.вел.'!BI60*100/'Ипотека в абс.вел.'!AW60-100</f>
        <v>15.402826393225951</v>
      </c>
      <c r="AW56" s="9">
        <f>'Ипотека в абс.вел.'!BJ60*100/'Ипотека в абс.вел.'!AX60-100</f>
        <v>15.877683873915032</v>
      </c>
      <c r="AX56" s="9">
        <f>'Ипотека в абс.вел.'!BK60*100/'Ипотека в абс.вел.'!AY60-100</f>
        <v>16.053140646335919</v>
      </c>
      <c r="AY56" s="9">
        <f>'Ипотека в абс.вел.'!BL60*100/'Ипотека в абс.вел.'!AZ60-100</f>
        <v>16.15586382954848</v>
      </c>
      <c r="AZ56" s="9">
        <f>'Ипотека в абс.вел.'!BM60*100/'Ипотека в абс.вел.'!BA60-100</f>
        <v>16.188823707620699</v>
      </c>
      <c r="BA56" s="9">
        <f>'Ипотека в абс.вел.'!BN60*100/'Ипотека в абс.вел.'!BB60-100</f>
        <v>13.165277440586976</v>
      </c>
      <c r="BB56" s="9">
        <f>'Ипотека в абс.вел.'!BO60*100/'Ипотека в абс.вел.'!BC60-100</f>
        <v>10.43237073999363</v>
      </c>
      <c r="BC56" s="9">
        <f>'Ипотека в абс.вел.'!BP60*100/'Ипотека в абс.вел.'!BD60-100</f>
        <v>8.248386552221163</v>
      </c>
      <c r="BD56" s="9">
        <f>'Ипотека в абс.вел.'!BQ60*100/'Ипотека в абс.вел.'!BE60-100</f>
        <v>7.4085439922257592</v>
      </c>
      <c r="BE56" s="9">
        <f>'Ипотека в абс.вел.'!BR60*100/'Ипотека в абс.вел.'!BF60-100</f>
        <v>6.594501848277261</v>
      </c>
      <c r="BF56" s="9">
        <f>'Ипотека в абс.вел.'!BS60*100/'Ипотека в абс.вел.'!BG60-100</f>
        <v>7.1271698534612256</v>
      </c>
      <c r="BG56" s="9">
        <f>'Ипотека в абс.вел.'!BT60*100/'Ипотека в абс.вел.'!BH60-100</f>
        <v>7.1167860935802452</v>
      </c>
      <c r="BH56" s="9">
        <f>'Ипотека в абс.вел.'!BU60*100/'Ипотека в абс.вел.'!BI60-100</f>
        <v>11.542237213048736</v>
      </c>
      <c r="BI56" s="9">
        <f>'Ипотека в абс.вел.'!BV60*100/'Ипотека в абс.вел.'!BJ60-100</f>
        <v>12.934581742022914</v>
      </c>
      <c r="BJ56" s="9">
        <f>'Ипотека в абс.вел.'!BW60*100/'Ипотека в абс.вел.'!BK60-100</f>
        <v>12.988111288148062</v>
      </c>
      <c r="BK56" s="9">
        <f>'Ипотека в абс.вел.'!BX60*100/'Ипотека в абс.вел.'!BL60-100</f>
        <v>12.998273176268853</v>
      </c>
      <c r="BL56" s="9">
        <f>'Ипотека в абс.вел.'!BY60*100/'Ипотека в абс.вел.'!BM60-100</f>
        <v>12.995709578780193</v>
      </c>
      <c r="BM56" s="9">
        <f>'Ипотека в абс.вел.'!BZ60*100/'Ипотека в абс.вел.'!BN60-100</f>
        <v>16.067363503092864</v>
      </c>
      <c r="BN56" s="9">
        <f>'Ипотека в абс.вел.'!CA60*100/'Ипотека в абс.вел.'!BO60-100</f>
        <v>19.369569658586997</v>
      </c>
      <c r="BO56" s="9">
        <f>'Ипотека в абс.вел.'!CB60*100/'Ипотека в абс.вел.'!BP60-100</f>
        <v>21.681601708232861</v>
      </c>
      <c r="BP56" s="9">
        <f>'Ипотека в абс.вел.'!CC60*100/'Ипотека в абс.вел.'!BQ60-100</f>
        <v>22.421161652837469</v>
      </c>
      <c r="BQ56" s="9">
        <f>'Ипотека в абс.вел.'!CD60*100/'Ипотека в абс.вел.'!BR60-100</f>
        <v>26.338028169014081</v>
      </c>
      <c r="BR56" s="9">
        <f>'Ипотека в абс.вел.'!CE60*100/'Ипотека в абс.вел.'!BS60-100</f>
        <v>28.465200319677535</v>
      </c>
      <c r="BS56" s="9">
        <f>'Ипотека в абс.вел.'!CF60*100/'Ипотека в абс.вел.'!BT60-100</f>
        <v>29.236800419378</v>
      </c>
      <c r="BT56" s="9">
        <f>'Ипотека в абс.вел.'!CG60*100/'Ипотека в абс.вел.'!BU60-100</f>
        <v>29.186365328850115</v>
      </c>
      <c r="BU56" s="9">
        <f>'Ипотека в абс.вел.'!CH60*100/'Ипотека в абс.вел.'!BV60-100</f>
        <v>26.161515888686466</v>
      </c>
      <c r="BV56" s="9">
        <f>'Ипотека в абс.вел.'!CI60*100/'Ипотека в абс.вел.'!BW60-100</f>
        <v>25.619664377840692</v>
      </c>
      <c r="BW56" s="9">
        <f>'Ипотека в абс.вел.'!CJ60*100/'Ипотека в абс.вел.'!BX60-100</f>
        <v>24.053433075073471</v>
      </c>
      <c r="BX56" s="9">
        <f>'Ипотека в абс.вел.'!CK60*100/'Ипотека в абс.вел.'!BY60-100</f>
        <v>22.810182611523089</v>
      </c>
      <c r="BY56" s="9">
        <f>'Ипотека в абс.вел.'!CL60*100/'Ипотека в абс.вел.'!BZ60-100</f>
        <v>21.399819272159704</v>
      </c>
      <c r="BZ56" s="9">
        <f>'Ипотека в абс.вел.'!CM60*100/'Ипотека в абс.вел.'!CA60-100</f>
        <v>20.141748296100914</v>
      </c>
      <c r="CA56" s="9">
        <f>'Ипотека в абс.вел.'!CN60*100/'Ипотека в абс.вел.'!CB60-100</f>
        <v>20.810371173658012</v>
      </c>
      <c r="CB56" s="9">
        <f>'Ипотека в абс.вел.'!CO60*100/'Ипотека в абс.вел.'!CC60-100</f>
        <v>18.18544269947003</v>
      </c>
      <c r="CC56" s="9">
        <f>'Ипотека в абс.вел.'!CP60*100/'Ипотека в абс.вел.'!CD60-100</f>
        <v>14.427175552495243</v>
      </c>
      <c r="CD56" s="9">
        <f>'Ипотека в абс.вел.'!CQ60*100/'Ипотека в абс.вел.'!CE60-100</f>
        <v>9.8509642692921489</v>
      </c>
      <c r="CE56" s="9">
        <f>'Ипотека в абс.вел.'!CR60*100/'Ипотека в абс.вел.'!CF60-100</f>
        <v>8.4767733060562307</v>
      </c>
      <c r="CF56" s="9">
        <f>'Ипотека в абс.вел.'!CS60*100/'Ипотека в абс.вел.'!CG60-100</f>
        <v>6.3662724684262884</v>
      </c>
      <c r="CG56" s="9">
        <f>'Ипотека в абс.вел.'!CT60*100/'Ипотека в абс.вел.'!CH60-100</f>
        <v>5.8520894760961824</v>
      </c>
      <c r="CH56" s="9">
        <f>'Ипотека в абс.вел.'!CU60*100/'Ипотека в абс.вел.'!CI60-100</f>
        <v>4.5602521480074216</v>
      </c>
      <c r="CI56" s="9">
        <f>'Ипотека в абс.вел.'!CV60*100/'Ипотека в абс.вел.'!CJ60-100</f>
        <v>4.6475366763436483</v>
      </c>
      <c r="CJ56" s="9">
        <f>'Ипотека в абс.вел.'!CW60*100/'Ипотека в абс.вел.'!CK60-100</f>
        <v>4.0201219616350414</v>
      </c>
      <c r="CK56" s="9">
        <f>'Ипотека в абс.вел.'!CX60*100/'Ипотека в абс.вел.'!CL60-100</f>
        <v>3.6050209771281629</v>
      </c>
      <c r="CL56" s="9">
        <f>'Ипотека в абс.вел.'!CY60*100/'Ипотека в абс.вел.'!CM60-100</f>
        <v>3.1808811945901567</v>
      </c>
      <c r="CM56" s="9">
        <f>'Ипотека в абс.вел.'!CZ60*100/'Ипотека в абс.вел.'!CN60-100</f>
        <v>0.73932628280454082</v>
      </c>
      <c r="CN56" s="9">
        <f>'Ипотека в абс.вел.'!DA60*100/'Ипотека в абс.вел.'!CO60-100</f>
        <v>1.13464323328067</v>
      </c>
      <c r="CO56" s="9">
        <f>'Ипотека в абс.вел.'!DB60*100/'Ипотека в абс.вел.'!CP60-100</f>
        <v>1.7143839597848398</v>
      </c>
      <c r="CP56" s="9">
        <f>'Ипотека в абс.вел.'!DC60*100/'Ипотека в абс.вел.'!CQ60-100</f>
        <v>2.8898792669014028</v>
      </c>
      <c r="CQ56" s="9">
        <f>'Ипотека в абс.вел.'!DD60*100/'Ипотека в абс.вел.'!CR60-100</f>
        <v>3.2458928440784547</v>
      </c>
      <c r="CR56" s="9">
        <f>'Ипотека в абс.вел.'!DE60*100/'Ипотека в абс.вел.'!CS60-100</f>
        <v>5.9745613098708361</v>
      </c>
      <c r="CS56" s="9">
        <f>'Ипотека в абс.вел.'!DF60*100/'Ипотека в абс.вел.'!CT60-100</f>
        <v>7.8925656965013644</v>
      </c>
    </row>
    <row r="57" spans="1:97" x14ac:dyDescent="0.25">
      <c r="A57" s="8" t="s">
        <v>57</v>
      </c>
      <c r="B57" s="9">
        <f>'Ипотека в абс.вел.'!O61*100/'Ипотека в абс.вел.'!C61-100</f>
        <v>17.834024147066543</v>
      </c>
      <c r="C57" s="9">
        <f>'Ипотека в абс.вел.'!P61*100/'Ипотека в абс.вел.'!D61-100</f>
        <v>18.859224640472732</v>
      </c>
      <c r="D57" s="9">
        <f>'Ипотека в абс.вел.'!Q61*100/'Ипотека в абс.вел.'!E61-100</f>
        <v>21.375011763509349</v>
      </c>
      <c r="E57" s="9">
        <f>'Ипотека в абс.вел.'!R61*100/'Ипотека в абс.вел.'!F61-100</f>
        <v>22.039342564949663</v>
      </c>
      <c r="F57" s="9">
        <f>'Ипотека в абс.вел.'!S61*100/'Ипотека в абс.вел.'!G61-100</f>
        <v>22.097789965885411</v>
      </c>
      <c r="G57" s="9">
        <f>'Ипотека в абс.вел.'!T61*100/'Ипотека в абс.вел.'!H61-100</f>
        <v>22.461976604973216</v>
      </c>
      <c r="H57" s="9">
        <f>'Ипотека в абс.вел.'!U61*100/'Ипотека в абс.вел.'!I61-100</f>
        <v>22.606833035030618</v>
      </c>
      <c r="I57" s="9">
        <f>'Ипотека в абс.вел.'!V61*100/'Ипотека в абс.вел.'!J61-100</f>
        <v>21.696394899350835</v>
      </c>
      <c r="J57" s="9">
        <f>'Ипотека в абс.вел.'!W61*100/'Ипотека в абс.вел.'!K61-100</f>
        <v>21.641379924540431</v>
      </c>
      <c r="K57" s="9">
        <f>'Ипотека в абс.вел.'!X61*100/'Ипотека в абс.вел.'!L61-100</f>
        <v>19.657232098938636</v>
      </c>
      <c r="L57" s="9">
        <f>'Ипотека в абс.вел.'!Y61*100/'Ипотека в абс.вел.'!M61-100</f>
        <v>23.314187541533968</v>
      </c>
      <c r="M57" s="9">
        <f>'Ипотека в абс.вел.'!Z61*100/'Ипотека в абс.вел.'!N61-100</f>
        <v>22.972820329821204</v>
      </c>
      <c r="N57" s="9">
        <f>'Ипотека в абс.вел.'!AA61*100/'Ипотека в абс.вел.'!O61-100</f>
        <v>19.049884630619076</v>
      </c>
      <c r="O57" s="9">
        <f>'Ипотека в абс.вел.'!AB61*100/'Ипотека в абс.вел.'!P61-100</f>
        <v>18.162671622310597</v>
      </c>
      <c r="P57" s="9">
        <f>'Ипотека в абс.вел.'!AC61*100/'Ипотека в абс.вел.'!Q61-100</f>
        <v>17.834195888953744</v>
      </c>
      <c r="Q57" s="9">
        <f>'Ипотека в абс.вел.'!AD61*100/'Ипотека в абс.вел.'!R61-100</f>
        <v>17.211527662881565</v>
      </c>
      <c r="R57" s="9">
        <f>'Ипотека в абс.вел.'!AE61*100/'Ипотека в абс.вел.'!S61-100</f>
        <v>16.412944446978187</v>
      </c>
      <c r="S57" s="9">
        <f>'Ипотека в абс.вел.'!AF61*100/'Ипотека в абс.вел.'!T61-100</f>
        <v>15.196177889827368</v>
      </c>
      <c r="T57" s="9">
        <f>'Ипотека в абс.вел.'!AG61*100/'Ипотека в абс.вел.'!U61-100</f>
        <v>12.114891664257684</v>
      </c>
      <c r="U57" s="9">
        <f>'Ипотека в абс.вел.'!AH61*100/'Ипотека в абс.вел.'!V61-100</f>
        <v>12.804521019136629</v>
      </c>
      <c r="V57" s="9">
        <f>'Ипотека в абс.вел.'!AI61*100/'Ипотека в абс.вел.'!W61-100</f>
        <v>11.818227021886656</v>
      </c>
      <c r="W57" s="9">
        <f>'Ипотека в абс.вел.'!AJ61*100/'Ипотека в абс.вел.'!X61-100</f>
        <v>10.467118511928973</v>
      </c>
      <c r="X57" s="9">
        <f>'Ипотека в абс.вел.'!AK61*100/'Ипотека в абс.вел.'!Y61-100</f>
        <v>8.5956729465439849</v>
      </c>
      <c r="Y57" s="9">
        <f>'Ипотека в абс.вел.'!AL61*100/'Ипотека в абс.вел.'!Z61-100</f>
        <v>8.3796272921484558</v>
      </c>
      <c r="Z57" s="9">
        <f>'Ипотека в абс.вел.'!AM61*100/'Ипотека в абс.вел.'!AA61-100</f>
        <v>10.411309013556846</v>
      </c>
      <c r="AA57" s="9">
        <f>'Ипотека в абс.вел.'!AN61*100/'Ипотека в абс.вел.'!AB61-100</f>
        <v>10.057129441227104</v>
      </c>
      <c r="AB57" s="9">
        <f>'Ипотека в абс.вел.'!AO61*100/'Ипотека в абс.вел.'!AC61-100</f>
        <v>10.024281604751152</v>
      </c>
      <c r="AC57" s="9">
        <f>'Ипотека в абс.вел.'!AP61*100/'Ипотека в абс.вел.'!AD61-100</f>
        <v>9.4256000366784605</v>
      </c>
      <c r="AD57" s="9">
        <f>'Ипотека в абс.вел.'!AQ61*100/'Ипотека в абс.вел.'!AE61-100</f>
        <v>9.4253240097487634</v>
      </c>
      <c r="AE57" s="9">
        <f>'Ипотека в абс.вел.'!AR61*100/'Ипотека в абс.вел.'!AF61-100</f>
        <v>10.01931434089812</v>
      </c>
      <c r="AF57" s="9">
        <f>'Ипотека в абс.вел.'!AS61*100/'Ипотека в абс.вел.'!AG61-100</f>
        <v>13.046056983826446</v>
      </c>
      <c r="AG57" s="9">
        <f>'Ипотека в абс.вел.'!AT61*100/'Ипотека в абс.вел.'!AH61-100</f>
        <v>14.314620771620497</v>
      </c>
      <c r="AH57" s="9">
        <f>'Ипотека в абс.вел.'!AU61*100/'Ипотека в абс.вел.'!AI61-100</f>
        <v>16.024143735308726</v>
      </c>
      <c r="AI57" s="9">
        <f>'Ипотека в абс.вел.'!AV61*100/'Ипотека в абс.вел.'!AJ61-100</f>
        <v>19.843666329505567</v>
      </c>
      <c r="AJ57" s="9">
        <f>'Ипотека в абс.вел.'!AW61*100/'Ипотека в абс.вел.'!AK61-100</f>
        <v>17.692245846641868</v>
      </c>
      <c r="AK57" s="9">
        <f>'Ипотека в абс.вел.'!AX61*100/'Ипотека в абс.вел.'!AL61-100</f>
        <v>17.405965902936742</v>
      </c>
      <c r="AL57" s="9">
        <f>'Ипотека в абс.вел.'!AY61*100/'Ипотека в абс.вел.'!AM61-100</f>
        <v>17.57736961288235</v>
      </c>
      <c r="AM57" s="9">
        <f>'Ипотека в абс.вел.'!AZ61*100/'Ипотека в абс.вел.'!AN61-100</f>
        <v>18.320996081944955</v>
      </c>
      <c r="AN57" s="9">
        <f>'Ипотека в абс.вел.'!BA61*100/'Ипотека в абс.вел.'!AO61-100</f>
        <v>19.509555169772071</v>
      </c>
      <c r="AO57" s="9">
        <f>'Ипотека в абс.вел.'!BB61*100/'Ипотека в абс.вел.'!AP61-100</f>
        <v>21.639362578734932</v>
      </c>
      <c r="AP57" s="9">
        <f>'Ипотека в абс.вел.'!BC61*100/'Ипотека в абс.вел.'!AQ61-100</f>
        <v>23.258605496693789</v>
      </c>
      <c r="AQ57" s="9">
        <f>'Ипотека в абс.вел.'!BD61*100/'Ипотека в абс.вел.'!AR61-100</f>
        <v>25.052117621242047</v>
      </c>
      <c r="AR57" s="9">
        <f>'Ипотека в абс.вел.'!BE61*100/'Ипотека в абс.вел.'!AS61-100</f>
        <v>25.043048941265099</v>
      </c>
      <c r="AS57" s="9">
        <f>'Ипотека в абс.вел.'!BF61*100/'Ипотека в абс.вел.'!AT61-100</f>
        <v>24.219752452770592</v>
      </c>
      <c r="AT57" s="9">
        <f>'Ипотека в абс.вел.'!BG61*100/'Ипотека в абс.вел.'!AU61-100</f>
        <v>22.957902204270496</v>
      </c>
      <c r="AU57" s="9">
        <f>'Ипотека в абс.вел.'!BH61*100/'Ипотека в абс.вел.'!AV61-100</f>
        <v>21.541917747010302</v>
      </c>
      <c r="AV57" s="9">
        <f>'Ипотека в абс.вел.'!BI61*100/'Ипотека в абс.вел.'!AW61-100</f>
        <v>20.830564577731138</v>
      </c>
      <c r="AW57" s="9">
        <f>'Ипотека в абс.вел.'!BJ61*100/'Ипотека в абс.вел.'!AX61-100</f>
        <v>22.236026372761273</v>
      </c>
      <c r="AX57" s="9">
        <f>'Ипотека в абс.вел.'!BK61*100/'Ипотека в абс.вел.'!AY61-100</f>
        <v>22.743892000293471</v>
      </c>
      <c r="AY57" s="9">
        <f>'Ипотека в абс.вел.'!BL61*100/'Ипотека в абс.вел.'!AZ61-100</f>
        <v>23.209692540686078</v>
      </c>
      <c r="AZ57" s="9">
        <f>'Ипотека в абс.вел.'!BM61*100/'Ипотека в абс.вел.'!BA61-100</f>
        <v>22.796803048748217</v>
      </c>
      <c r="BA57" s="9">
        <f>'Ипотека в абс.вел.'!BN61*100/'Ипотека в абс.вел.'!BB61-100</f>
        <v>19.363912968597504</v>
      </c>
      <c r="BB57" s="9">
        <f>'Ипотека в абс.вел.'!BO61*100/'Ипотека в абс.вел.'!BC61-100</f>
        <v>16.437932043863</v>
      </c>
      <c r="BC57" s="9">
        <f>'Ипотека в абс.вел.'!BP61*100/'Ипотека в абс.вел.'!BD61-100</f>
        <v>13.761543354756625</v>
      </c>
      <c r="BD57" s="9">
        <f>'Ипотека в абс.вел.'!BQ61*100/'Ипотека в абс.вел.'!BE61-100</f>
        <v>12.837616124885017</v>
      </c>
      <c r="BE57" s="9">
        <f>'Ипотека в абс.вел.'!BR61*100/'Ипотека в абс.вел.'!BF61-100</f>
        <v>11.117291209780802</v>
      </c>
      <c r="BF57" s="9">
        <f>'Ипотека в абс.вел.'!BS61*100/'Ипотека в абс.вел.'!BG61-100</f>
        <v>10.878367491202809</v>
      </c>
      <c r="BG57" s="9">
        <f>'Ипотека в абс.вел.'!BT61*100/'Ипотека в абс.вел.'!BH61-100</f>
        <v>10.621958753937989</v>
      </c>
      <c r="BH57" s="9">
        <f>'Ипотека в абс.вел.'!BU61*100/'Ипотека в абс.вел.'!BI61-100</f>
        <v>12.896975303883025</v>
      </c>
      <c r="BI57" s="9">
        <f>'Ипотека в абс.вел.'!BV61*100/'Ипотека в абс.вел.'!BJ61-100</f>
        <v>12.253831523653304</v>
      </c>
      <c r="BJ57" s="9">
        <f>'Ипотека в абс.вел.'!BW61*100/'Ипотека в абс.вел.'!BK61-100</f>
        <v>11.833329182336684</v>
      </c>
      <c r="BK57" s="9">
        <f>'Ипотека в абс.вел.'!BX61*100/'Ипотека в абс.вел.'!BL61-100</f>
        <v>11.17815194911617</v>
      </c>
      <c r="BL57" s="9">
        <f>'Ипотека в абс.вел.'!BY61*100/'Ипотека в абс.вел.'!BM61-100</f>
        <v>11.323275862068968</v>
      </c>
      <c r="BM57" s="9">
        <f>'Ипотека в абс.вел.'!BZ61*100/'Ипотека в абс.вел.'!BN61-100</f>
        <v>14.198249326664097</v>
      </c>
      <c r="BN57" s="9">
        <f>'Ипотека в абс.вел.'!CA61*100/'Ипотека в абс.вел.'!BO61-100</f>
        <v>17.142304624235535</v>
      </c>
      <c r="BO57" s="9">
        <f>'Ипотека в абс.вел.'!CB61*100/'Ипотека в абс.вел.'!BP61-100</f>
        <v>19.866860126005662</v>
      </c>
      <c r="BP57" s="9">
        <f>'Ипотека в абс.вел.'!CC61*100/'Ипотека в абс.вел.'!BQ61-100</f>
        <v>20.25800423332889</v>
      </c>
      <c r="BQ57" s="9">
        <f>'Ипотека в абс.вел.'!CD61*100/'Ипотека в абс.вел.'!BR61-100</f>
        <v>25.253974685958099</v>
      </c>
      <c r="BR57" s="9">
        <f>'Ипотека в абс.вел.'!CE61*100/'Ипотека в абс.вел.'!BS61-100</f>
        <v>28.405212825801613</v>
      </c>
      <c r="BS57" s="9">
        <f>'Ипотека в абс.вел.'!CF61*100/'Ипотека в абс.вел.'!BT61-100</f>
        <v>30.299743367243309</v>
      </c>
      <c r="BT57" s="9">
        <f>'Ипотека в абс.вел.'!CG61*100/'Ипотека в абс.вел.'!BU61-100</f>
        <v>31.197133726065061</v>
      </c>
      <c r="BU57" s="9">
        <f>'Ипотека в абс.вел.'!CH61*100/'Ипотека в абс.вел.'!BV61-100</f>
        <v>30.505602868668745</v>
      </c>
      <c r="BV57" s="9">
        <f>'Ипотека в абс.вел.'!CI61*100/'Ипотека в абс.вел.'!BW61-100</f>
        <v>30.41499080223241</v>
      </c>
      <c r="BW57" s="9">
        <f>'Ипотека в абс.вел.'!CJ61*100/'Ипотека в абс.вел.'!BX61-100</f>
        <v>29.144529313438596</v>
      </c>
      <c r="BX57" s="9">
        <f>'Ипотека в абс.вел.'!CK61*100/'Ипотека в абс.вел.'!BY61-100</f>
        <v>28.317479984340252</v>
      </c>
      <c r="BY57" s="9">
        <f>'Ипотека в абс.вел.'!CL61*100/'Ипотека в абс.вел.'!BZ61-100</f>
        <v>26.679891004502167</v>
      </c>
      <c r="BZ57" s="9">
        <f>'Ипотека в абс.вел.'!CM61*100/'Ипотека в абс.вел.'!CA61-100</f>
        <v>25.028167212126959</v>
      </c>
      <c r="CA57" s="9">
        <f>'Ипотека в абс.вел.'!CN61*100/'Ипотека в абс.вел.'!CB61-100</f>
        <v>24.609414272213627</v>
      </c>
      <c r="CB57" s="9">
        <f>'Ипотека в абс.вел.'!CO61*100/'Ипотека в абс.вел.'!CC61-100</f>
        <v>22.000095140689297</v>
      </c>
      <c r="CC57" s="9">
        <f>'Ипотека в абс.вел.'!CP61*100/'Ипотека в абс.вел.'!CD61-100</f>
        <v>17.745747681158875</v>
      </c>
      <c r="CD57" s="9">
        <f>'Ипотека в абс.вел.'!CQ61*100/'Ипотека в абс.вел.'!CE61-100</f>
        <v>12.418131238271869</v>
      </c>
      <c r="CE57" s="9">
        <f>'Ипотека в абс.вел.'!CR61*100/'Ипотека в абс.вел.'!CF61-100</f>
        <v>8.5505690814992761</v>
      </c>
      <c r="CF57" s="9">
        <f>'Ипотека в абс.вел.'!CS61*100/'Ипотека в абс.вел.'!CG61-100</f>
        <v>5.9152974651699424</v>
      </c>
      <c r="CG57" s="9">
        <f>'Ипотека в абс.вел.'!CT61*100/'Ипотека в абс.вел.'!CH61-100</f>
        <v>5.0858983782001559</v>
      </c>
      <c r="CH57" s="9">
        <f>'Ипотека в абс.вел.'!CU61*100/'Ипотека в абс.вел.'!CI61-100</f>
        <v>3.2944439131682088</v>
      </c>
      <c r="CI57" s="9">
        <f>'Ипотека в абс.вел.'!CV61*100/'Ипотека в абс.вел.'!CJ61-100</f>
        <v>2.891328054137233</v>
      </c>
      <c r="CJ57" s="9">
        <f>'Ипотека в абс.вел.'!CW61*100/'Ипотека в абс.вел.'!CK61-100</f>
        <v>1.6019311685916904</v>
      </c>
      <c r="CK57" s="9">
        <f>'Ипотека в абс.вел.'!CX61*100/'Ипотека в абс.вел.'!CL61-100</f>
        <v>1.3291665281425509</v>
      </c>
      <c r="CL57" s="9">
        <f>'Ипотека в абс.вел.'!CY61*100/'Ипотека в абс.вел.'!CM61-100</f>
        <v>0.905108814413083</v>
      </c>
      <c r="CM57" s="9">
        <f>'Ипотека в абс.вел.'!CZ61*100/'Ипотека в абс.вел.'!CN61-100</f>
        <v>-1.1769831536823148</v>
      </c>
      <c r="CN57" s="9">
        <f>'Ипотека в абс.вел.'!DA61*100/'Ипотека в абс.вел.'!CO61-100</f>
        <v>-1.0479114880343161</v>
      </c>
      <c r="CO57" s="9">
        <f>'Ипотека в абс.вел.'!DB61*100/'Ипотека в абс.вел.'!CP61-100</f>
        <v>-0.29512160432371104</v>
      </c>
      <c r="CP57" s="9">
        <f>'Ипотека в абс.вел.'!DC61*100/'Ипотека в абс.вел.'!CQ61-100</f>
        <v>1.2990007436779223</v>
      </c>
      <c r="CQ57" s="9">
        <f>'Ипотека в абс.вел.'!DD61*100/'Ипотека в абс.вел.'!CR61-100</f>
        <v>3.4682722273891642</v>
      </c>
      <c r="CR57" s="9">
        <f>'Ипотека в абс.вел.'!DE61*100/'Ипотека в абс.вел.'!CS61-100</f>
        <v>5.2461734025266082</v>
      </c>
      <c r="CS57" s="9">
        <f>'Ипотека в абс.вел.'!DF61*100/'Ипотека в абс.вел.'!CT61-100</f>
        <v>6.8978252485570266</v>
      </c>
    </row>
    <row r="58" spans="1:97" x14ac:dyDescent="0.25">
      <c r="A58" s="8" t="s">
        <v>58</v>
      </c>
      <c r="B58" s="9">
        <f>'Ипотека в абс.вел.'!O62*100/'Ипотека в абс.вел.'!C62-100</f>
        <v>19.348959912823275</v>
      </c>
      <c r="C58" s="9">
        <f>'Ипотека в абс.вел.'!P62*100/'Ипотека в абс.вел.'!D62-100</f>
        <v>20.675440220192527</v>
      </c>
      <c r="D58" s="9">
        <f>'Ипотека в абс.вел.'!Q62*100/'Ипотека в абс.вел.'!E62-100</f>
        <v>21.776532946222872</v>
      </c>
      <c r="E58" s="9">
        <f>'Ипотека в абс.вел.'!R62*100/'Ипотека в абс.вел.'!F62-100</f>
        <v>22.593445170786509</v>
      </c>
      <c r="F58" s="9">
        <f>'Ипотека в абс.вел.'!S62*100/'Ипотека в абс.вел.'!G62-100</f>
        <v>23.404695681410487</v>
      </c>
      <c r="G58" s="9">
        <f>'Ипотека в абс.вел.'!T62*100/'Ипотека в абс.вел.'!H62-100</f>
        <v>23.952276466980209</v>
      </c>
      <c r="H58" s="9">
        <f>'Ипотека в абс.вел.'!U62*100/'Ипотека в абс.вел.'!I62-100</f>
        <v>24.252407397511703</v>
      </c>
      <c r="I58" s="9">
        <f>'Ипотека в абс.вел.'!V62*100/'Ипотека в абс.вел.'!J62-100</f>
        <v>24.632697566722655</v>
      </c>
      <c r="J58" s="9">
        <f>'Ипотека в абс.вел.'!W62*100/'Ипотека в абс.вел.'!K62-100</f>
        <v>24.550111801390358</v>
      </c>
      <c r="K58" s="9">
        <f>'Ипотека в абс.вел.'!X62*100/'Ипотека в абс.вел.'!L62-100</f>
        <v>23.594339236911097</v>
      </c>
      <c r="L58" s="9">
        <f>'Ипотека в абс.вел.'!Y62*100/'Ипотека в абс.вел.'!M62-100</f>
        <v>25.485765649331412</v>
      </c>
      <c r="M58" s="9">
        <f>'Ипотека в абс.вел.'!Z62*100/'Ипотека в абс.вел.'!N62-100</f>
        <v>25.259473875593031</v>
      </c>
      <c r="N58" s="9">
        <f>'Ипотека в абс.вел.'!AA62*100/'Ипотека в абс.вел.'!O62-100</f>
        <v>21.470301592392659</v>
      </c>
      <c r="O58" s="9">
        <f>'Ипотека в абс.вел.'!AB62*100/'Ипотека в абс.вел.'!P62-100</f>
        <v>20.338175286473856</v>
      </c>
      <c r="P58" s="9">
        <f>'Ипотека в абс.вел.'!AC62*100/'Ипотека в абс.вел.'!Q62-100</f>
        <v>19.772081984486363</v>
      </c>
      <c r="Q58" s="9">
        <f>'Ипотека в абс.вел.'!AD62*100/'Ипотека в абс.вел.'!R62-100</f>
        <v>19.163471985855708</v>
      </c>
      <c r="R58" s="9">
        <f>'Ипотека в абс.вел.'!AE62*100/'Ипотека в абс.вел.'!S62-100</f>
        <v>17.896609369700812</v>
      </c>
      <c r="S58" s="9">
        <f>'Ипотека в абс.вел.'!AF62*100/'Ипотека в абс.вел.'!T62-100</f>
        <v>16.34428407848155</v>
      </c>
      <c r="T58" s="9">
        <f>'Ипотека в абс.вел.'!AG62*100/'Ипотека в абс.вел.'!U62-100</f>
        <v>13.673365074170093</v>
      </c>
      <c r="U58" s="9">
        <f>'Ипотека в абс.вел.'!AH62*100/'Ипотека в абс.вел.'!V62-100</f>
        <v>13.947457835846237</v>
      </c>
      <c r="V58" s="9">
        <f>'Ипотека в абс.вел.'!AI62*100/'Ипотека в абс.вел.'!W62-100</f>
        <v>13.098519903503686</v>
      </c>
      <c r="W58" s="9">
        <f>'Ипотека в абс.вел.'!AJ62*100/'Ипотека в абс.вел.'!X62-100</f>
        <v>11.70175487663758</v>
      </c>
      <c r="X58" s="9">
        <f>'Ипотека в абс.вел.'!AK62*100/'Ипотека в абс.вел.'!Y62-100</f>
        <v>10.725494310183478</v>
      </c>
      <c r="Y58" s="9">
        <f>'Ипотека в абс.вел.'!AL62*100/'Ипотека в абс.вел.'!Z62-100</f>
        <v>10.59113034451417</v>
      </c>
      <c r="Z58" s="9">
        <f>'Ипотека в абс.вел.'!AM62*100/'Ипотека в абс.вел.'!AA62-100</f>
        <v>12.192334242420813</v>
      </c>
      <c r="AA58" s="9">
        <f>'Ипотека в абс.вел.'!AN62*100/'Ипотека в абс.вел.'!AB62-100</f>
        <v>11.495009935475224</v>
      </c>
      <c r="AB58" s="9">
        <f>'Ипотека в абс.вел.'!AO62*100/'Ипотека в абс.вел.'!AC62-100</f>
        <v>11.185428420310302</v>
      </c>
      <c r="AC58" s="9">
        <f>'Ипотека в абс.вел.'!AP62*100/'Ипотека в абс.вел.'!AD62-100</f>
        <v>10.563250029919601</v>
      </c>
      <c r="AD58" s="9">
        <f>'Ипотека в абс.вел.'!AQ62*100/'Ипотека в абс.вел.'!AE62-100</f>
        <v>10.546820197921505</v>
      </c>
      <c r="AE58" s="9">
        <f>'Ипотека в абс.вел.'!AR62*100/'Ипотека в абс.вел.'!AF62-100</f>
        <v>11.031734981310308</v>
      </c>
      <c r="AF58" s="9">
        <f>'Ипотека в абс.вел.'!AS62*100/'Ипотека в абс.вел.'!AG62-100</f>
        <v>13.538032100488479</v>
      </c>
      <c r="AG58" s="9">
        <f>'Ипотека в абс.вел.'!AT62*100/'Ипотека в абс.вел.'!AH62-100</f>
        <v>14.415005663113547</v>
      </c>
      <c r="AH58" s="9">
        <f>'Ипотека в абс.вел.'!AU62*100/'Ипотека в абс.вел.'!AI62-100</f>
        <v>15.586622464085409</v>
      </c>
      <c r="AI58" s="9">
        <f>'Ипотека в абс.вел.'!AV62*100/'Ипотека в абс.вел.'!AJ62-100</f>
        <v>18.459079018394718</v>
      </c>
      <c r="AJ58" s="9">
        <f>'Ипотека в абс.вел.'!AW62*100/'Ипотека в абс.вел.'!AK62-100</f>
        <v>16.229751137002395</v>
      </c>
      <c r="AK58" s="9">
        <f>'Ипотека в абс.вел.'!AX62*100/'Ипотека в абс.вел.'!AL62-100</f>
        <v>16.012718921919955</v>
      </c>
      <c r="AL58" s="9">
        <f>'Ипотека в абс.вел.'!AY62*100/'Ипотека в абс.вел.'!AM62-100</f>
        <v>16.608668462089341</v>
      </c>
      <c r="AM58" s="9">
        <f>'Ипотека в абс.вел.'!AZ62*100/'Ипотека в абс.вел.'!AN62-100</f>
        <v>17.431789737171471</v>
      </c>
      <c r="AN58" s="9">
        <f>'Ипотека в абс.вел.'!BA62*100/'Ипотека в абс.вел.'!AO62-100</f>
        <v>18.484088679226588</v>
      </c>
      <c r="AO58" s="9">
        <f>'Ипотека в абс.вел.'!BB62*100/'Ипотека в абс.вел.'!AP62-100</f>
        <v>20.49851410127728</v>
      </c>
      <c r="AP58" s="9">
        <f>'Ипотека в абс.вел.'!BC62*100/'Ипотека в абс.вел.'!AQ62-100</f>
        <v>21.523683080167132</v>
      </c>
      <c r="AQ58" s="9">
        <f>'Ипотека в абс.вел.'!BD62*100/'Ипотека в абс.вел.'!AR62-100</f>
        <v>22.841405654644191</v>
      </c>
      <c r="AR58" s="9">
        <f>'Ипотека в абс.вел.'!BE62*100/'Ипотека в абс.вел.'!AS62-100</f>
        <v>22.666540589097437</v>
      </c>
      <c r="AS58" s="9">
        <f>'Ипотека в абс.вел.'!BF62*100/'Ипотека в абс.вел.'!AT62-100</f>
        <v>22.314019002858757</v>
      </c>
      <c r="AT58" s="9">
        <f>'Ипотека в абс.вел.'!BG62*100/'Ипотека в абс.вел.'!AU62-100</f>
        <v>21.429924327834556</v>
      </c>
      <c r="AU58" s="9">
        <f>'Ипотека в абс.вел.'!BH62*100/'Ипотека в абс.вел.'!AV62-100</f>
        <v>19.7968697968698</v>
      </c>
      <c r="AV58" s="9">
        <f>'Ипотека в абс.вел.'!BI62*100/'Ипотека в абс.вел.'!AW62-100</f>
        <v>20.065948560123104</v>
      </c>
      <c r="AW58" s="9">
        <f>'Ипотека в абс.вел.'!BJ62*100/'Ипотека в абс.вел.'!AX62-100</f>
        <v>21.369031045524153</v>
      </c>
      <c r="AX58" s="9">
        <f>'Ипотека в абс.вел.'!BK62*100/'Ипотека в абс.вел.'!AY62-100</f>
        <v>21.66477808437206</v>
      </c>
      <c r="AY58" s="9">
        <f>'Ипотека в абс.вел.'!BL62*100/'Ипотека в абс.вел.'!AZ62-100</f>
        <v>21.943129982521214</v>
      </c>
      <c r="AZ58" s="9">
        <f>'Ипотека в абс.вел.'!BM62*100/'Ипотека в абс.вел.'!BA62-100</f>
        <v>22.582264081502913</v>
      </c>
      <c r="BA58" s="9">
        <f>'Ипотека в абс.вел.'!BN62*100/'Ипотека в абс.вел.'!BB62-100</f>
        <v>19.496459866234389</v>
      </c>
      <c r="BB58" s="9">
        <f>'Ипотека в абс.вел.'!BO62*100/'Ипотека в абс.вел.'!BC62-100</f>
        <v>17.039137559847049</v>
      </c>
      <c r="BC58" s="9">
        <f>'Ипотека в абс.вел.'!BP62*100/'Ипотека в абс.вел.'!BD62-100</f>
        <v>14.621582146278641</v>
      </c>
      <c r="BD58" s="9">
        <f>'Ипотека в абс.вел.'!BQ62*100/'Ипотека в абс.вел.'!BE62-100</f>
        <v>13.73356150655998</v>
      </c>
      <c r="BE58" s="9">
        <f>'Ипотека в абс.вел.'!BR62*100/'Ипотека в абс.вел.'!BF62-100</f>
        <v>12.354017911170274</v>
      </c>
      <c r="BF58" s="9">
        <f>'Ипотека в абс.вел.'!BS62*100/'Ипотека в абс.вел.'!BG62-100</f>
        <v>12.906196846241258</v>
      </c>
      <c r="BG58" s="9">
        <f>'Ипотека в абс.вел.'!BT62*100/'Ипотека в абс.вел.'!BH62-100</f>
        <v>13.799787864379496</v>
      </c>
      <c r="BH58" s="9">
        <f>'Ипотека в абс.вел.'!BU62*100/'Ипотека в абс.вел.'!BI62-100</f>
        <v>15.646856347724196</v>
      </c>
      <c r="BI58" s="9">
        <f>'Ипотека в абс.вел.'!BV62*100/'Ипотека в абс.вел.'!BJ62-100</f>
        <v>15.918329306673741</v>
      </c>
      <c r="BJ58" s="9">
        <f>'Ипотека в абс.вел.'!BW62*100/'Ипотека в абс.вел.'!BK62-100</f>
        <v>15.553169857735</v>
      </c>
      <c r="BK58" s="9">
        <f>'Ипотека в абс.вел.'!BX62*100/'Ипотека в абс.вел.'!BL62-100</f>
        <v>14.760070199481191</v>
      </c>
      <c r="BL58" s="9">
        <f>'Ипотека в абс.вел.'!BY62*100/'Ипотека в абс.вел.'!BM62-100</f>
        <v>13.988891315028113</v>
      </c>
      <c r="BM58" s="9">
        <f>'Ипотека в абс.вел.'!BZ62*100/'Ипотека в абс.вел.'!BN62-100</f>
        <v>16.541034805606614</v>
      </c>
      <c r="BN58" s="9">
        <f>'Ипотека в абс.вел.'!CA62*100/'Ипотека в абс.вел.'!BO62-100</f>
        <v>19.525035176224307</v>
      </c>
      <c r="BO58" s="9">
        <f>'Ипотека в абс.вел.'!CB62*100/'Ипотека в абс.вел.'!BP62-100</f>
        <v>22.591562418645438</v>
      </c>
      <c r="BP58" s="9">
        <f>'Ипотека в абс.вел.'!CC62*100/'Ипотека в абс.вел.'!BQ62-100</f>
        <v>22.914831031164013</v>
      </c>
      <c r="BQ58" s="9">
        <f>'Ипотека в абс.вел.'!CD62*100/'Ипотека в абс.вел.'!BR62-100</f>
        <v>26.622952585481443</v>
      </c>
      <c r="BR58" s="9">
        <f>'Ипотека в абс.вел.'!CE62*100/'Ипотека в абс.вел.'!BS62-100</f>
        <v>28.946312389398003</v>
      </c>
      <c r="BS58" s="9">
        <f>'Ипотека в абс.вел.'!CF62*100/'Ипотека в абс.вел.'!BT62-100</f>
        <v>29.848299800732775</v>
      </c>
      <c r="BT58" s="9">
        <f>'Ипотека в абс.вел.'!CG62*100/'Ипотека в абс.вел.'!BU62-100</f>
        <v>29.869545943892092</v>
      </c>
      <c r="BU58" s="9">
        <f>'Ипотека в абс.вел.'!CH62*100/'Ипотека в абс.вел.'!BV62-100</f>
        <v>28.256365536733654</v>
      </c>
      <c r="BV58" s="9">
        <f>'Ипотека в абс.вел.'!CI62*100/'Ипотека в абс.вел.'!BW62-100</f>
        <v>28.283567855582703</v>
      </c>
      <c r="BW58" s="9">
        <f>'Ипотека в абс.вел.'!CJ62*100/'Ипотека в абс.вел.'!BX62-100</f>
        <v>27.110661605668639</v>
      </c>
      <c r="BX58" s="9">
        <f>'Ипотека в абс.вел.'!CK62*100/'Ипотека в абс.вел.'!BY62-100</f>
        <v>26.136615325675081</v>
      </c>
      <c r="BY58" s="9">
        <f>'Ипотека в абс.вел.'!CL62*100/'Ипотека в абс.вел.'!BZ62-100</f>
        <v>24.243099495106463</v>
      </c>
      <c r="BZ58" s="9">
        <f>'Ипотека в абс.вел.'!CM62*100/'Ипотека в абс.вел.'!CA62-100</f>
        <v>22.119304935053009</v>
      </c>
      <c r="CA58" s="9">
        <f>'Ипотека в абс.вел.'!CN62*100/'Ипотека в абс.вел.'!CB62-100</f>
        <v>21.898715785002963</v>
      </c>
      <c r="CB58" s="9">
        <f>'Ипотека в абс.вел.'!CO62*100/'Ипотека в абс.вел.'!CC62-100</f>
        <v>19.843287326786182</v>
      </c>
      <c r="CC58" s="9">
        <f>'Ипотека в абс.вел.'!CP62*100/'Ипотека в абс.вел.'!CD62-100</f>
        <v>16.123921376809662</v>
      </c>
      <c r="CD58" s="9">
        <f>'Ипотека в абс.вел.'!CQ62*100/'Ипотека в абс.вел.'!CE62-100</f>
        <v>11.144329370950459</v>
      </c>
      <c r="CE58" s="9">
        <f>'Ипотека в абс.вел.'!CR62*100/'Ипотека в абс.вел.'!CF62-100</f>
        <v>8.4913739758916904</v>
      </c>
      <c r="CF58" s="9">
        <f>'Ипотека в абс.вел.'!CS62*100/'Ипотека в абс.вел.'!CG62-100</f>
        <v>5.2253543790868804</v>
      </c>
      <c r="CG58" s="9">
        <f>'Ипотека в абс.вел.'!CT62*100/'Ипотека в абс.вел.'!CH62-100</f>
        <v>4.2323475376002335</v>
      </c>
      <c r="CH58" s="9">
        <f>'Ипотека в абс.вел.'!CU62*100/'Ипотека в абс.вел.'!CI62-100</f>
        <v>0.25371946013871138</v>
      </c>
      <c r="CI58" s="9">
        <f>'Ипотека в абс.вел.'!CV62*100/'Ипотека в абс.вел.'!CJ62-100</f>
        <v>0.38249899342369531</v>
      </c>
      <c r="CJ58" s="9">
        <f>'Ипотека в абс.вел.'!CW62*100/'Ипотека в абс.вел.'!CK62-100</f>
        <v>-0.38060887929194109</v>
      </c>
      <c r="CK58" s="9">
        <f>'Ипотека в абс.вел.'!CX62*100/'Ипотека в абс.вел.'!CL62-100</f>
        <v>-0.22324694510390941</v>
      </c>
      <c r="CL58" s="9">
        <f>'Ипотека в абс.вел.'!CY62*100/'Ипотека в абс.вел.'!CM62-100</f>
        <v>8.2760825915428882E-2</v>
      </c>
      <c r="CM58" s="9">
        <f>'Ипотека в абс.вел.'!CZ62*100/'Ипотека в абс.вел.'!CN62-100</f>
        <v>-2.2633499596567219</v>
      </c>
      <c r="CN58" s="9">
        <f>'Ипотека в абс.вел.'!DA62*100/'Ипотека в абс.вел.'!CO62-100</f>
        <v>-2.6787891615325492</v>
      </c>
      <c r="CO58" s="9">
        <f>'Ипотека в абс.вел.'!DB62*100/'Ипотека в абс.вел.'!CP62-100</f>
        <v>-1.7521770582471845</v>
      </c>
      <c r="CP58" s="9">
        <f>'Ипотека в абс.вел.'!DC62*100/'Ипотека в абс.вел.'!CQ62-100</f>
        <v>-0.29239766081870755</v>
      </c>
      <c r="CQ58" s="9">
        <f>'Ипотека в абс.вел.'!DD62*100/'Ипотека в абс.вел.'!CR62-100</f>
        <v>0.80307358161691411</v>
      </c>
      <c r="CR58" s="9">
        <f>'Ипотека в абс.вел.'!DE62*100/'Ипотека в абс.вел.'!CS62-100</f>
        <v>4.0770553261690594</v>
      </c>
      <c r="CS58" s="9">
        <f>'Ипотека в абс.вел.'!DF62*100/'Ипотека в абс.вел.'!CT62-100</f>
        <v>6.1867355058383708</v>
      </c>
    </row>
    <row r="59" spans="1:97" x14ac:dyDescent="0.25">
      <c r="A59" s="8" t="s">
        <v>59</v>
      </c>
      <c r="B59" s="9">
        <f>'Ипотека в абс.вел.'!O63*100/'Ипотека в абс.вел.'!C63-100</f>
        <v>20.736820621512734</v>
      </c>
      <c r="C59" s="9">
        <f>'Ипотека в абс.вел.'!P63*100/'Ипотека в абс.вел.'!D63-100</f>
        <v>21.960996404429963</v>
      </c>
      <c r="D59" s="9">
        <f>'Ипотека в абс.вел.'!Q63*100/'Ипотека в абс.вел.'!E63-100</f>
        <v>23.778030099511952</v>
      </c>
      <c r="E59" s="9">
        <f>'Ипотека в абс.вел.'!R63*100/'Ипотека в абс.вел.'!F63-100</f>
        <v>24.256805394193762</v>
      </c>
      <c r="F59" s="9">
        <f>'Ипотека в абс.вел.'!S63*100/'Ипотека в абс.вел.'!G63-100</f>
        <v>24.796059288888657</v>
      </c>
      <c r="G59" s="9">
        <f>'Ипотека в абс.вел.'!T63*100/'Ипотека в абс.вел.'!H63-100</f>
        <v>25.437547471028367</v>
      </c>
      <c r="H59" s="9">
        <f>'Ипотека в абс.вел.'!U63*100/'Ипотека в абс.вел.'!I63-100</f>
        <v>25.499724698493608</v>
      </c>
      <c r="I59" s="9">
        <f>'Ипотека в абс.вел.'!V63*100/'Ипотека в абс.вел.'!J63-100</f>
        <v>25.364918630786036</v>
      </c>
      <c r="J59" s="9">
        <f>'Ипотека в абс.вел.'!W63*100/'Ипотека в абс.вел.'!K63-100</f>
        <v>26.506796327197321</v>
      </c>
      <c r="K59" s="9">
        <f>'Ипотека в абс.вел.'!X63*100/'Ипотека в абс.вел.'!L63-100</f>
        <v>24.313659702418363</v>
      </c>
      <c r="L59" s="9">
        <f>'Ипотека в абс.вел.'!Y63*100/'Ипотека в абс.вел.'!M63-100</f>
        <v>27.026719126958483</v>
      </c>
      <c r="M59" s="9">
        <f>'Ипотека в абс.вел.'!Z63*100/'Ипотека в абс.вел.'!N63-100</f>
        <v>27.024876839055949</v>
      </c>
      <c r="N59" s="9">
        <f>'Ипотека в абс.вел.'!AA63*100/'Ипотека в абс.вел.'!O63-100</f>
        <v>22.417571529128224</v>
      </c>
      <c r="O59" s="9">
        <f>'Ипотека в абс.вел.'!AB63*100/'Ипотека в абс.вел.'!P63-100</f>
        <v>21.268991215673481</v>
      </c>
      <c r="P59" s="9">
        <f>'Ипотека в абс.вел.'!AC63*100/'Ипотека в абс.вел.'!Q63-100</f>
        <v>20.945374068281566</v>
      </c>
      <c r="Q59" s="9">
        <f>'Ипотека в абс.вел.'!AD63*100/'Ипотека в абс.вел.'!R63-100</f>
        <v>20.426886370151578</v>
      </c>
      <c r="R59" s="9">
        <f>'Ипотека в абс.вел.'!AE63*100/'Ипотека в абс.вел.'!S63-100</f>
        <v>19.107358080092169</v>
      </c>
      <c r="S59" s="9">
        <f>'Ипотека в абс.вел.'!AF63*100/'Ипотека в абс.вел.'!T63-100</f>
        <v>17.970749146457166</v>
      </c>
      <c r="T59" s="9">
        <f>'Ипотека в абс.вел.'!AG63*100/'Ипотека в абс.вел.'!U63-100</f>
        <v>16.063928120831932</v>
      </c>
      <c r="U59" s="9">
        <f>'Ипотека в абс.вел.'!AH63*100/'Ипотека в абс.вел.'!V63-100</f>
        <v>15.704156434807331</v>
      </c>
      <c r="V59" s="9">
        <f>'Ипотека в абс.вел.'!AI63*100/'Ипотека в абс.вел.'!W63-100</f>
        <v>14.215025421246438</v>
      </c>
      <c r="W59" s="9">
        <f>'Ипотека в абс.вел.'!AJ63*100/'Ипотека в абс.вел.'!X63-100</f>
        <v>13.326534031748807</v>
      </c>
      <c r="X59" s="9">
        <f>'Ипотека в абс.вел.'!AK63*100/'Ипотека в абс.вел.'!Y63-100</f>
        <v>12.176925493712233</v>
      </c>
      <c r="Y59" s="9">
        <f>'Ипотека в абс.вел.'!AL63*100/'Ипотека в абс.вел.'!Z63-100</f>
        <v>11.58432870085224</v>
      </c>
      <c r="Z59" s="9">
        <f>'Ипотека в абс.вел.'!AM63*100/'Ипотека в абс.вел.'!AA63-100</f>
        <v>13.904868494683825</v>
      </c>
      <c r="AA59" s="9">
        <f>'Ипотека в абс.вел.'!AN63*100/'Ипотека в абс.вел.'!AB63-100</f>
        <v>13.334802247438574</v>
      </c>
      <c r="AB59" s="9">
        <f>'Ипотека в абс.вел.'!AO63*100/'Ипотека в абс.вел.'!AC63-100</f>
        <v>12.957300544315046</v>
      </c>
      <c r="AC59" s="9">
        <f>'Ипотека в абс.вел.'!AP63*100/'Ипотека в абс.вел.'!AD63-100</f>
        <v>12.561729054877404</v>
      </c>
      <c r="AD59" s="9">
        <f>'Ипотека в абс.вел.'!AQ63*100/'Ипотека в абс.вел.'!AE63-100</f>
        <v>12.278580368696836</v>
      </c>
      <c r="AE59" s="9">
        <f>'Ипотека в абс.вел.'!AR63*100/'Ипотека в абс.вел.'!AF63-100</f>
        <v>11.662588107339317</v>
      </c>
      <c r="AF59" s="9">
        <f>'Ипотека в абс.вел.'!AS63*100/'Ипотека в абс.вел.'!AG63-100</f>
        <v>13.936832462368059</v>
      </c>
      <c r="AG59" s="9">
        <f>'Ипотека в абс.вел.'!AT63*100/'Ипотека в абс.вел.'!AH63-100</f>
        <v>15.859394339466959</v>
      </c>
      <c r="AH59" s="9">
        <f>'Ипотека в абс.вел.'!AU63*100/'Ипотека в абс.вел.'!AI63-100</f>
        <v>18.159123198701039</v>
      </c>
      <c r="AI59" s="9">
        <f>'Ипотека в абс.вел.'!AV63*100/'Ипотека в абс.вел.'!AJ63-100</f>
        <v>22.619938892373682</v>
      </c>
      <c r="AJ59" s="9">
        <f>'Ипотека в абс.вел.'!AW63*100/'Ипотека в абс.вел.'!AK63-100</f>
        <v>21.779906215703875</v>
      </c>
      <c r="AK59" s="9">
        <f>'Ипотека в абс.вел.'!AX63*100/'Ипотека в абс.вел.'!AL63-100</f>
        <v>24.017139584937695</v>
      </c>
      <c r="AL59" s="9">
        <f>'Ипотека в абс.вел.'!AY63*100/'Ипотека в абс.вел.'!AM63-100</f>
        <v>24.63890581091438</v>
      </c>
      <c r="AM59" s="9">
        <f>'Ипотека в абс.вел.'!AZ63*100/'Ипотека в абс.вел.'!AN63-100</f>
        <v>25.108385014678149</v>
      </c>
      <c r="AN59" s="9">
        <f>'Ипотека в абс.вел.'!BA63*100/'Ипотека в абс.вел.'!AO63-100</f>
        <v>26.48786668714483</v>
      </c>
      <c r="AO59" s="9">
        <f>'Ипотека в абс.вел.'!BB63*100/'Ипотека в абс.вел.'!AP63-100</f>
        <v>28.887242892142893</v>
      </c>
      <c r="AP59" s="9">
        <f>'Ипотека в абс.вел.'!BC63*100/'Ипотека в абс.вел.'!AQ63-100</f>
        <v>30.908609972225889</v>
      </c>
      <c r="AQ59" s="9">
        <f>'Ипотека в абс.вел.'!BD63*100/'Ипотека в абс.вел.'!AR63-100</f>
        <v>33.940847022683414</v>
      </c>
      <c r="AR59" s="9">
        <f>'Ипотека в абс.вел.'!BE63*100/'Ипотека в абс.вел.'!AS63-100</f>
        <v>33.204202832343526</v>
      </c>
      <c r="AS59" s="9">
        <f>'Ипотека в абс.вел.'!BF63*100/'Ипотека в абс.вел.'!AT63-100</f>
        <v>32.424684851506299</v>
      </c>
      <c r="AT59" s="9">
        <f>'Ипотека в абс.вел.'!BG63*100/'Ипотека в абс.вел.'!AU63-100</f>
        <v>30.765927478228008</v>
      </c>
      <c r="AU59" s="9">
        <f>'Ипотека в абс.вел.'!BH63*100/'Ипотека в абс.вел.'!AV63-100</f>
        <v>28.594059405940584</v>
      </c>
      <c r="AV59" s="9">
        <f>'Ипотека в абс.вел.'!BI63*100/'Ипотека в абс.вел.'!AW63-100</f>
        <v>29.29051286252664</v>
      </c>
      <c r="AW59" s="9">
        <f>'Ипотека в абс.вел.'!BJ63*100/'Ипотека в абс.вел.'!AX63-100</f>
        <v>29.67869311849185</v>
      </c>
      <c r="AX59" s="9">
        <f>'Ипотека в абс.вел.'!BK63*100/'Ипотека в абс.вел.'!AY63-100</f>
        <v>29.961371698856908</v>
      </c>
      <c r="AY59" s="9">
        <f>'Ипотека в абс.вел.'!BL63*100/'Ипотека в абс.вел.'!AZ63-100</f>
        <v>30.824216807558429</v>
      </c>
      <c r="AZ59" s="9">
        <f>'Ипотека в абс.вел.'!BM63*100/'Ипотека в абс.вел.'!BA63-100</f>
        <v>31.090536540942566</v>
      </c>
      <c r="BA59" s="9">
        <f>'Ипотека в абс.вел.'!BN63*100/'Ипотека в абс.вел.'!BB63-100</f>
        <v>26.871785803751678</v>
      </c>
      <c r="BB59" s="9">
        <f>'Ипотека в абс.вел.'!BO63*100/'Ипотека в абс.вел.'!BC63-100</f>
        <v>23.011863868602603</v>
      </c>
      <c r="BC59" s="9">
        <f>'Ипотека в абс.вел.'!BP63*100/'Ипотека в абс.вел.'!BD63-100</f>
        <v>19.438656355321854</v>
      </c>
      <c r="BD59" s="9">
        <f>'Ипотека в абс.вел.'!BQ63*100/'Ипотека в абс.вел.'!BE63-100</f>
        <v>18.343942054433711</v>
      </c>
      <c r="BE59" s="9">
        <f>'Ипотека в абс.вел.'!BR63*100/'Ипотека в абс.вел.'!BF63-100</f>
        <v>16.104873949579826</v>
      </c>
      <c r="BF59" s="9">
        <f>'Ипотека в абс.вел.'!BS63*100/'Ипотека в абс.вел.'!BG63-100</f>
        <v>16.393442622950815</v>
      </c>
      <c r="BG59" s="9">
        <f>'Ипотека в абс.вел.'!BT63*100/'Ипотека в абс.вел.'!BH63-100</f>
        <v>15.696540396263217</v>
      </c>
      <c r="BH59" s="9">
        <f>'Ипотека в абс.вел.'!BU63*100/'Ипотека в абс.вел.'!BI63-100</f>
        <v>16.283932780777121</v>
      </c>
      <c r="BI59" s="9">
        <f>'Ипотека в абс.вел.'!BV63*100/'Ипотека в абс.вел.'!BJ63-100</f>
        <v>15.48633450384304</v>
      </c>
      <c r="BJ59" s="9">
        <f>'Ипотека в абс.вел.'!BW63*100/'Ипотека в абс.вел.'!BK63-100</f>
        <v>14.781384966273592</v>
      </c>
      <c r="BK59" s="9">
        <f>'Ипотека в абс.вел.'!BX63*100/'Ипотека в абс.вел.'!BL63-100</f>
        <v>14.306076875564216</v>
      </c>
      <c r="BL59" s="9">
        <f>'Ипотека в абс.вел.'!BY63*100/'Ипотека в абс.вел.'!BM63-100</f>
        <v>13.749146105662916</v>
      </c>
      <c r="BM59" s="9">
        <f>'Ипотека в абс.вел.'!BZ63*100/'Ипотека в абс.вел.'!BN63-100</f>
        <v>16.572782494570205</v>
      </c>
      <c r="BN59" s="9">
        <f>'Ипотека в абс.вел.'!CA63*100/'Ипотека в абс.вел.'!BO63-100</f>
        <v>20.490437639328874</v>
      </c>
      <c r="BO59" s="9">
        <f>'Ипотека в абс.вел.'!CB63*100/'Ипотека в абс.вел.'!BP63-100</f>
        <v>23.078904539440558</v>
      </c>
      <c r="BP59" s="9">
        <f>'Ипотека в абс.вел.'!CC63*100/'Ипотека в абс.вел.'!BQ63-100</f>
        <v>24.210599527055223</v>
      </c>
      <c r="BQ59" s="9">
        <f>'Ипотека в абс.вел.'!CD63*100/'Ипотека в абс.вел.'!BR63-100</f>
        <v>29.304135351406444</v>
      </c>
      <c r="BR59" s="9">
        <f>'Ипотека в абс.вел.'!CE63*100/'Ипотека в абс.вел.'!BS63-100</f>
        <v>31.428313470566991</v>
      </c>
      <c r="BS59" s="9">
        <f>'Ипотека в абс.вел.'!CF63*100/'Ипотека в абс.вел.'!BT63-100</f>
        <v>33.18101153504881</v>
      </c>
      <c r="BT59" s="9">
        <f>'Ипотека в абс.вел.'!CG63*100/'Ипотека в абс.вел.'!BU63-100</f>
        <v>33.945834014495119</v>
      </c>
      <c r="BU59" s="9">
        <f>'Ипотека в абс.вел.'!CH63*100/'Ипотека в абс.вел.'!BV63-100</f>
        <v>33.424765306881852</v>
      </c>
      <c r="BV59" s="9">
        <f>'Ипотека в абс.вел.'!CI63*100/'Ипотека в абс.вел.'!BW63-100</f>
        <v>33.520060880226623</v>
      </c>
      <c r="BW59" s="9">
        <f>'Ипотека в абс.вел.'!CJ63*100/'Ипотека в абс.вел.'!BX63-100</f>
        <v>31.155956438606694</v>
      </c>
      <c r="BX59" s="9">
        <f>'Ипотека в абс.вел.'!CK63*100/'Ипотека в абс.вел.'!BY63-100</f>
        <v>29.884776678473997</v>
      </c>
      <c r="BY59" s="9">
        <f>'Ипотека в абс.вел.'!CL63*100/'Ипотека в абс.вел.'!BZ63-100</f>
        <v>27.870436792603215</v>
      </c>
      <c r="BZ59" s="9">
        <f>'Ипотека в абс.вел.'!CM63*100/'Ипотека в абс.вел.'!CA63-100</f>
        <v>26.257619724618763</v>
      </c>
      <c r="CA59" s="9">
        <f>'Ипотека в абс.вел.'!CN63*100/'Ипотека в абс.вел.'!CB63-100</f>
        <v>27.618485892045129</v>
      </c>
      <c r="CB59" s="9">
        <f>'Ипотека в абс.вел.'!CO63*100/'Ипотека в абс.вел.'!CC63-100</f>
        <v>24.227746980980641</v>
      </c>
      <c r="CC59" s="9">
        <f>'Ипотека в абс.вел.'!CP63*100/'Ипотека в абс.вел.'!CD63-100</f>
        <v>19.438822117537484</v>
      </c>
      <c r="CD59" s="9">
        <f>'Ипотека в абс.вел.'!CQ63*100/'Ипотека в абс.вел.'!CE63-100</f>
        <v>14.208799890087249</v>
      </c>
      <c r="CE59" s="9">
        <f>'Ипотека в абс.вел.'!CR63*100/'Ипотека в абс.вел.'!CF63-100</f>
        <v>10.950564642393147</v>
      </c>
      <c r="CF59" s="9">
        <f>'Ипотека в абс.вел.'!CS63*100/'Ипотека в абс.вел.'!CG63-100</f>
        <v>7.4677385233763545</v>
      </c>
      <c r="CG59" s="9">
        <f>'Ипотека в абс.вел.'!CT63*100/'Ипотека в абс.вел.'!CH63-100</f>
        <v>5.6096511498191148</v>
      </c>
      <c r="CH59" s="9">
        <f>'Ипотека в абс.вел.'!CU63*100/'Ипотека в абс.вел.'!CI63-100</f>
        <v>4.8042366575368476</v>
      </c>
      <c r="CI59" s="9">
        <f>'Ипотека в абс.вел.'!CV63*100/'Ипотека в абс.вел.'!CJ63-100</f>
        <v>5.1357218692062645</v>
      </c>
      <c r="CJ59" s="9">
        <f>'Ипотека в абс.вел.'!CW63*100/'Ипотека в абс.вел.'!CK63-100</f>
        <v>4.1158584370395914</v>
      </c>
      <c r="CK59" s="9">
        <f>'Ипотека в абс.вел.'!CX63*100/'Ипотека в абс.вел.'!CL63-100</f>
        <v>3.991709586180562</v>
      </c>
      <c r="CL59" s="9">
        <f>'Ипотека в абс.вел.'!CY63*100/'Ипотека в абс.вел.'!CM63-100</f>
        <v>3.2438935978219803</v>
      </c>
      <c r="CM59" s="9">
        <f>'Ипотека в абс.вел.'!CZ63*100/'Ипотека в абс.вел.'!CN63-100</f>
        <v>-0.32799105478942181</v>
      </c>
      <c r="CN59" s="9">
        <f>'Ипотека в абс.вел.'!DA63*100/'Ипотека в абс.вел.'!CO63-100</f>
        <v>-0.49205574127634577</v>
      </c>
      <c r="CO59" s="9">
        <f>'Ипотека в абс.вел.'!DB63*100/'Ипотека в абс.вел.'!CP63-100</f>
        <v>0.33217609081978594</v>
      </c>
      <c r="CP59" s="9">
        <f>'Ипотека в абс.вел.'!DC63*100/'Ипотека в абс.вел.'!CQ63-100</f>
        <v>0.84208626873078174</v>
      </c>
      <c r="CQ59" s="9">
        <f>'Ипотека в абс.вел.'!DD63*100/'Ипотека в абс.вел.'!CR63-100</f>
        <v>1.8359917432914301</v>
      </c>
      <c r="CR59" s="9">
        <f>'Ипотека в абс.вел.'!DE63*100/'Ипотека в абс.вел.'!CS63-100</f>
        <v>4.0377044215626938</v>
      </c>
      <c r="CS59" s="9">
        <f>'Ипотека в абс.вел.'!DF63*100/'Ипотека в абс.вел.'!CT63-100</f>
        <v>5.2505696479500159</v>
      </c>
    </row>
    <row r="60" spans="1:97" x14ac:dyDescent="0.25">
      <c r="A60" s="8" t="s">
        <v>60</v>
      </c>
      <c r="B60" s="9">
        <f>'Ипотека в абс.вел.'!O64*100/'Ипотека в абс.вел.'!C64-100</f>
        <v>17.268865392246113</v>
      </c>
      <c r="C60" s="9">
        <f>'Ипотека в абс.вел.'!P64*100/'Ипотека в абс.вел.'!D64-100</f>
        <v>18.196903853755785</v>
      </c>
      <c r="D60" s="9">
        <f>'Ипотека в абс.вел.'!Q64*100/'Ипотека в абс.вел.'!E64-100</f>
        <v>20.336847297267099</v>
      </c>
      <c r="E60" s="9">
        <f>'Ипотека в абс.вел.'!R64*100/'Ипотека в абс.вел.'!F64-100</f>
        <v>20.421992553655059</v>
      </c>
      <c r="F60" s="9">
        <f>'Ипотека в абс.вел.'!S64*100/'Ипотека в абс.вел.'!G64-100</f>
        <v>20.859013933740385</v>
      </c>
      <c r="G60" s="9">
        <f>'Ипотека в абс.вел.'!T64*100/'Ипотека в абс.вел.'!H64-100</f>
        <v>21.585417830125337</v>
      </c>
      <c r="H60" s="9">
        <f>'Ипотека в абс.вел.'!U64*100/'Ипотека в абс.вел.'!I64-100</f>
        <v>22.214780282061227</v>
      </c>
      <c r="I60" s="9">
        <f>'Ипотека в абс.вел.'!V64*100/'Ипотека в абс.вел.'!J64-100</f>
        <v>22.010126919616908</v>
      </c>
      <c r="J60" s="9">
        <f>'Ипотека в абс.вел.'!W64*100/'Ипотека в абс.вел.'!K64-100</f>
        <v>21.946445666650533</v>
      </c>
      <c r="K60" s="9">
        <f>'Ипотека в абс.вел.'!X64*100/'Ипотека в абс.вел.'!L64-100</f>
        <v>18.932365179375125</v>
      </c>
      <c r="L60" s="9">
        <f>'Ипотека в абс.вел.'!Y64*100/'Ипотека в абс.вел.'!M64-100</f>
        <v>21.261952742655737</v>
      </c>
      <c r="M60" s="9">
        <f>'Ипотека в абс.вел.'!Z64*100/'Ипотека в абс.вел.'!N64-100</f>
        <v>21.374802446584965</v>
      </c>
      <c r="N60" s="9">
        <f>'Ипотека в абс.вел.'!AA64*100/'Ипотека в абс.вел.'!O64-100</f>
        <v>17.728692667417292</v>
      </c>
      <c r="O60" s="9">
        <f>'Ипотека в абс.вел.'!AB64*100/'Ипотека в абс.вел.'!P64-100</f>
        <v>17.050889601780995</v>
      </c>
      <c r="P60" s="9">
        <f>'Ипотека в абс.вел.'!AC64*100/'Ипотека в абс.вел.'!Q64-100</f>
        <v>16.582468511566191</v>
      </c>
      <c r="Q60" s="9">
        <f>'Ипотека в абс.вел.'!AD64*100/'Ипотека в абс.вел.'!R64-100</f>
        <v>17.090649242732212</v>
      </c>
      <c r="R60" s="9">
        <f>'Ипотека в абс.вел.'!AE64*100/'Ипотека в абс.вел.'!S64-100</f>
        <v>16.042876018071894</v>
      </c>
      <c r="S60" s="9">
        <f>'Ипотека в абс.вел.'!AF64*100/'Ипотека в абс.вел.'!T64-100</f>
        <v>14.659021923144323</v>
      </c>
      <c r="T60" s="9">
        <f>'Ипотека в абс.вел.'!AG64*100/'Ипотека в абс.вел.'!U64-100</f>
        <v>11.384244562259056</v>
      </c>
      <c r="U60" s="9">
        <f>'Ипотека в абс.вел.'!AH64*100/'Ипотека в абс.вел.'!V64-100</f>
        <v>11.790465395690717</v>
      </c>
      <c r="V60" s="9">
        <f>'Ипотека в абс.вел.'!AI64*100/'Ипотека в абс.вел.'!W64-100</f>
        <v>10.823860180312238</v>
      </c>
      <c r="W60" s="9">
        <f>'Ипотека в абс.вел.'!AJ64*100/'Ипотека в абс.вел.'!X64-100</f>
        <v>11.041145559333728</v>
      </c>
      <c r="X60" s="9">
        <f>'Ипотека в абс.вел.'!AK64*100/'Ипотека в абс.вел.'!Y64-100</f>
        <v>10.07387001151352</v>
      </c>
      <c r="Y60" s="9">
        <f>'Ипотека в абс.вел.'!AL64*100/'Ипотека в абс.вел.'!Z64-100</f>
        <v>9.2670786324993344</v>
      </c>
      <c r="Z60" s="9">
        <f>'Ипотека в абс.вел.'!AM64*100/'Ипотека в абс.вел.'!AA64-100</f>
        <v>11.715944924911796</v>
      </c>
      <c r="AA60" s="9">
        <f>'Ипотека в абс.вел.'!AN64*100/'Ипотека в абс.вел.'!AB64-100</f>
        <v>11.259921778351512</v>
      </c>
      <c r="AB60" s="9">
        <f>'Ипотека в абс.вел.'!AO64*100/'Ипотека в абс.вел.'!AC64-100</f>
        <v>11.166662879046129</v>
      </c>
      <c r="AC60" s="9">
        <f>'Ипотека в абс.вел.'!AP64*100/'Ипотека в абс.вел.'!AD64-100</f>
        <v>10.403203514303001</v>
      </c>
      <c r="AD60" s="9">
        <f>'Ипотека в абс.вел.'!AQ64*100/'Ипотека в абс.вел.'!AE64-100</f>
        <v>10.339666261596378</v>
      </c>
      <c r="AE60" s="9">
        <f>'Ипотека в абс.вел.'!AR64*100/'Ипотека в абс.вел.'!AF64-100</f>
        <v>10.434514275638108</v>
      </c>
      <c r="AF60" s="9">
        <f>'Ипотека в абс.вел.'!AS64*100/'Ипотека в абс.вел.'!AG64-100</f>
        <v>13.164932034519794</v>
      </c>
      <c r="AG60" s="9">
        <f>'Ипотека в абс.вел.'!AT64*100/'Ипотека в абс.вел.'!AH64-100</f>
        <v>14.254238280678123</v>
      </c>
      <c r="AH60" s="9">
        <f>'Ипотека в абс.вел.'!AU64*100/'Ипотека в абс.вел.'!AI64-100</f>
        <v>15.705246145298958</v>
      </c>
      <c r="AI60" s="9">
        <f>'Ипотека в абс.вел.'!AV64*100/'Ипотека в абс.вел.'!AJ64-100</f>
        <v>18.909093532029686</v>
      </c>
      <c r="AJ60" s="9">
        <f>'Ипотека в абс.вел.'!AW64*100/'Ипотека в абс.вел.'!AK64-100</f>
        <v>15.286976500120545</v>
      </c>
      <c r="AK60" s="9">
        <f>'Ипотека в абс.вел.'!AX64*100/'Ипотека в абс.вел.'!AL64-100</f>
        <v>15.786475767207676</v>
      </c>
      <c r="AL60" s="9">
        <f>'Ипотека в абс.вел.'!AY64*100/'Ипотека в абс.вел.'!AM64-100</f>
        <v>15.72111286558696</v>
      </c>
      <c r="AM60" s="9">
        <f>'Ипотека в абс.вел.'!AZ64*100/'Ипотека в абс.вел.'!AN64-100</f>
        <v>16.363598693343093</v>
      </c>
      <c r="AN60" s="9">
        <f>'Ипотека в абс.вел.'!BA64*100/'Ипотека в абс.вел.'!AO64-100</f>
        <v>17.077342419080068</v>
      </c>
      <c r="AO60" s="9">
        <f>'Ипотека в абс.вел.'!BB64*100/'Ипотека в абс.вел.'!AP64-100</f>
        <v>19.11651260674796</v>
      </c>
      <c r="AP60" s="9">
        <f>'Ипотека в абс.вел.'!BC64*100/'Ипотека в абс.вел.'!AQ64-100</f>
        <v>20.230340474111884</v>
      </c>
      <c r="AQ60" s="9">
        <f>'Ипотека в абс.вел.'!BD64*100/'Ипотека в абс.вел.'!AR64-100</f>
        <v>22.060702025174976</v>
      </c>
      <c r="AR60" s="9">
        <f>'Ипотека в абс.вел.'!BE64*100/'Ипотека в абс.вел.'!AS64-100</f>
        <v>22.254806339065368</v>
      </c>
      <c r="AS60" s="9">
        <f>'Ипотека в абс.вел.'!BF64*100/'Ипотека в абс.вел.'!AT64-100</f>
        <v>21.768267290258507</v>
      </c>
      <c r="AT60" s="9">
        <f>'Ипотека в абс.вел.'!BG64*100/'Ипотека в абс.вел.'!AU64-100</f>
        <v>20.356813249856572</v>
      </c>
      <c r="AU60" s="9">
        <f>'Ипотека в абс.вел.'!BH64*100/'Ипотека в абс.вел.'!AV64-100</f>
        <v>19.219663698347603</v>
      </c>
      <c r="AV60" s="9">
        <f>'Ипотека в абс.вел.'!BI64*100/'Ипотека в абс.вел.'!AW64-100</f>
        <v>19.944027555664903</v>
      </c>
      <c r="AW60" s="9">
        <f>'Ипотека в абс.вел.'!BJ64*100/'Ипотека в абс.вел.'!AX64-100</f>
        <v>20.840191189957068</v>
      </c>
      <c r="AX60" s="9">
        <f>'Ипотека в абс.вел.'!BK64*100/'Ипотека в абс.вел.'!AY64-100</f>
        <v>21.161404843413209</v>
      </c>
      <c r="AY60" s="9">
        <f>'Ипотека в абс.вел.'!BL64*100/'Ипотека в абс.вел.'!AZ64-100</f>
        <v>21.309743547133081</v>
      </c>
      <c r="AZ60" s="9">
        <f>'Ипотека в абс.вел.'!BM64*100/'Ипотека в абс.вел.'!BA64-100</f>
        <v>20.854310841564271</v>
      </c>
      <c r="BA60" s="9">
        <f>'Ипотека в абс.вел.'!BN64*100/'Ипотека в абс.вел.'!BB64-100</f>
        <v>17.368827686504417</v>
      </c>
      <c r="BB60" s="9">
        <f>'Ипотека в абс.вел.'!BO64*100/'Ипотека в абс.вел.'!BC64-100</f>
        <v>14.735107660513307</v>
      </c>
      <c r="BC60" s="9">
        <f>'Ипотека в абс.вел.'!BP64*100/'Ипотека в абс.вел.'!BD64-100</f>
        <v>12.177666828366952</v>
      </c>
      <c r="BD60" s="9">
        <f>'Ипотека в абс.вел.'!BQ64*100/'Ипотека в абс.вел.'!BE64-100</f>
        <v>11.071132171445399</v>
      </c>
      <c r="BE60" s="9">
        <f>'Ипотека в абс.вел.'!BR64*100/'Ипотека в абс.вел.'!BF64-100</f>
        <v>9.0123222948301134</v>
      </c>
      <c r="BF60" s="9">
        <f>'Ипотека в абс.вел.'!BS64*100/'Ипотека в абс.вел.'!BG64-100</f>
        <v>9.1519048334533579</v>
      </c>
      <c r="BG60" s="9">
        <f>'Ипотека в абс.вел.'!BT64*100/'Ипотека в абс.вел.'!BH64-100</f>
        <v>8.948487808849265</v>
      </c>
      <c r="BH60" s="9">
        <f>'Ипотека в абс.вел.'!BU64*100/'Ипотека в абс.вел.'!BI64-100</f>
        <v>11.261249711545858</v>
      </c>
      <c r="BI60" s="9">
        <f>'Ипотека в абс.вел.'!BV64*100/'Ипотека в абс.вел.'!BJ64-100</f>
        <v>10.285122658531307</v>
      </c>
      <c r="BJ60" s="9">
        <f>'Ипотека в абс.вел.'!BW64*100/'Ипотека в абс.вел.'!BK64-100</f>
        <v>9.7988797863222317</v>
      </c>
      <c r="BK60" s="9">
        <f>'Ипотека в абс.вел.'!BX64*100/'Ипотека в абс.вел.'!BL64-100</f>
        <v>9.304976614023758</v>
      </c>
      <c r="BL60" s="9">
        <f>'Ипотека в абс.вел.'!BY64*100/'Ипотека в абс.вел.'!BM64-100</f>
        <v>9.5602506248765877</v>
      </c>
      <c r="BM60" s="9">
        <f>'Ипотека в абс.вел.'!BZ64*100/'Ипотека в абс.вел.'!BN64-100</f>
        <v>12.431147810766589</v>
      </c>
      <c r="BN60" s="9">
        <f>'Ипотека в абс.вел.'!CA64*100/'Ипотека в абс.вел.'!BO64-100</f>
        <v>15.510476301748653</v>
      </c>
      <c r="BO60" s="9">
        <f>'Ипотека в абс.вел.'!CB64*100/'Ипотека в абс.вел.'!BP64-100</f>
        <v>18.392781656778851</v>
      </c>
      <c r="BP60" s="9">
        <f>'Ипотека в абс.вел.'!CC64*100/'Ипотека в абс.вел.'!BQ64-100</f>
        <v>18.318855390904446</v>
      </c>
      <c r="BQ60" s="9">
        <f>'Ипотека в абс.вел.'!CD64*100/'Ипотека в абс.вел.'!BR64-100</f>
        <v>23.116351578977856</v>
      </c>
      <c r="BR60" s="9">
        <f>'Ипотека в абс.вел.'!CE64*100/'Ипотека в абс.вел.'!BS64-100</f>
        <v>26.704893365547548</v>
      </c>
      <c r="BS60" s="9">
        <f>'Ипотека в абс.вел.'!CF64*100/'Ипотека в абс.вел.'!BT64-100</f>
        <v>28.639146658696177</v>
      </c>
      <c r="BT60" s="9">
        <f>'Ипотека в абс.вел.'!CG64*100/'Ипотека в абс.вел.'!BU64-100</f>
        <v>29.170603553568554</v>
      </c>
      <c r="BU60" s="9">
        <f>'Ипотека в абс.вел.'!CH64*100/'Ипотека в абс.вел.'!BV64-100</f>
        <v>28.546103330887604</v>
      </c>
      <c r="BV60" s="9">
        <f>'Ипотека в абс.вел.'!CI64*100/'Ипотека в абс.вел.'!BW64-100</f>
        <v>28.580375782880992</v>
      </c>
      <c r="BW60" s="9">
        <f>'Ипотека в абс.вел.'!CJ64*100/'Ипотека в абс.вел.'!BX64-100</f>
        <v>27.463241053644566</v>
      </c>
      <c r="BX60" s="9">
        <f>'Ипотека в абс.вел.'!CK64*100/'Ипотека в абс.вел.'!BY64-100</f>
        <v>26.763578499463719</v>
      </c>
      <c r="BY60" s="9">
        <f>'Ипотека в абс.вел.'!CL64*100/'Ипотека в абс.вел.'!BZ64-100</f>
        <v>24.695524893987994</v>
      </c>
      <c r="BZ60" s="9">
        <f>'Ипотека в абс.вел.'!CM64*100/'Ипотека в абс.вел.'!CA64-100</f>
        <v>23.266899025189971</v>
      </c>
      <c r="CA60" s="9">
        <f>'Ипотека в абс.вел.'!CN64*100/'Ипотека в абс.вел.'!CB64-100</f>
        <v>23.269433602968036</v>
      </c>
      <c r="CB60" s="9">
        <f>'Ипотека в абс.вел.'!CO64*100/'Ипотека в абс.вел.'!CC64-100</f>
        <v>21.474232306482563</v>
      </c>
      <c r="CC60" s="9">
        <f>'Ипотека в абс.вел.'!CP64*100/'Ипотека в абс.вел.'!CD64-100</f>
        <v>17.418047246810886</v>
      </c>
      <c r="CD60" s="9">
        <f>'Ипотека в абс.вел.'!CQ64*100/'Ипотека в абс.вел.'!CE64-100</f>
        <v>11.524614790977509</v>
      </c>
      <c r="CE60" s="9">
        <f>'Ипотека в абс.вел.'!CR64*100/'Ипотека в абс.вел.'!CF64-100</f>
        <v>7.3448153177029241</v>
      </c>
      <c r="CF60" s="9">
        <f>'Ипотека в абс.вел.'!CS64*100/'Ипотека в абс.вел.'!CG64-100</f>
        <v>4.6175804178337643</v>
      </c>
      <c r="CG60" s="9">
        <f>'Ипотека в абс.вел.'!CT64*100/'Ипотека в абс.вел.'!CH64-100</f>
        <v>3.9926259439146321</v>
      </c>
      <c r="CH60" s="9">
        <f>'Ипотека в абс.вел.'!CU64*100/'Ипотека в абс.вел.'!CI64-100</f>
        <v>2.1894435149692555</v>
      </c>
      <c r="CI60" s="9">
        <f>'Ипотека в абс.вел.'!CV64*100/'Ипотека в абс.вел.'!CJ64-100</f>
        <v>1.4699478881350672</v>
      </c>
      <c r="CJ60" s="9">
        <f>'Ипотека в абс.вел.'!CW64*100/'Ипотека в абс.вел.'!CK64-100</f>
        <v>0.23025414648186882</v>
      </c>
      <c r="CK60" s="9">
        <f>'Ипотека в абс.вел.'!CX64*100/'Ипотека в абс.вел.'!CL64-100</f>
        <v>8.2858908541027176E-2</v>
      </c>
      <c r="CL60" s="9">
        <f>'Ипотека в абс.вел.'!CY64*100/'Ипотека в абс.вел.'!CM64-100</f>
        <v>-0.46429890182027123</v>
      </c>
      <c r="CM60" s="9">
        <f>'Ипотека в абс.вел.'!CZ64*100/'Ипотека в абс.вел.'!CN64-100</f>
        <v>-3.2767127665949687</v>
      </c>
      <c r="CN60" s="9">
        <f>'Ипотека в абс.вел.'!DA64*100/'Ипотека в абс.вел.'!CO64-100</f>
        <v>-3.5596176421264403</v>
      </c>
      <c r="CO60" s="9">
        <f>'Ипотека в абс.вел.'!DB64*100/'Ипотека в абс.вел.'!CP64-100</f>
        <v>-2.9600990928728521</v>
      </c>
      <c r="CP60" s="9">
        <f>'Ипотека в абс.вел.'!DC64*100/'Ипотека в абс.вел.'!CQ64-100</f>
        <v>-1.4602144469525911</v>
      </c>
      <c r="CQ60" s="9">
        <f>'Ипотека в абс.вел.'!DD64*100/'Ипотека в абс.вел.'!CR64-100</f>
        <v>0.51475089371172089</v>
      </c>
      <c r="CR60" s="9">
        <f>'Ипотека в абс.вел.'!DE64*100/'Ипотека в абс.вел.'!CS64-100</f>
        <v>2.5092429637512055</v>
      </c>
      <c r="CS60" s="9">
        <f>'Ипотека в абс.вел.'!DF64*100/'Ипотека в абс.вел.'!CT64-100</f>
        <v>4.1332006054573043</v>
      </c>
    </row>
    <row r="61" spans="1:97" x14ac:dyDescent="0.25">
      <c r="A61" s="8" t="s">
        <v>61</v>
      </c>
      <c r="B61" s="9">
        <f>'Ипотека в абс.вел.'!O65*100/'Ипотека в абс.вел.'!C65-100</f>
        <v>21.946013650819069</v>
      </c>
      <c r="C61" s="9">
        <f>'Ипотека в абс.вел.'!P65*100/'Ипотека в абс.вел.'!D65-100</f>
        <v>23.342509998971778</v>
      </c>
      <c r="D61" s="9">
        <f>'Ипотека в абс.вел.'!Q65*100/'Ипотека в абс.вел.'!E65-100</f>
        <v>24.770505658614354</v>
      </c>
      <c r="E61" s="9">
        <f>'Ипотека в абс.вел.'!R65*100/'Ипотека в абс.вел.'!F65-100</f>
        <v>26.067935392953629</v>
      </c>
      <c r="F61" s="9">
        <f>'Ипотека в абс.вел.'!S65*100/'Ипотека в абс.вел.'!G65-100</f>
        <v>26.767476506380845</v>
      </c>
      <c r="G61" s="9">
        <f>'Ипотека в абс.вел.'!T65*100/'Ипотека в абс.вел.'!H65-100</f>
        <v>27.472229178795857</v>
      </c>
      <c r="H61" s="9">
        <f>'Ипотека в абс.вел.'!U65*100/'Ипотека в абс.вел.'!I65-100</f>
        <v>27.520337737642024</v>
      </c>
      <c r="I61" s="9">
        <f>'Ипотека в абс.вел.'!V65*100/'Ипотека в абс.вел.'!J65-100</f>
        <v>27.00730926199283</v>
      </c>
      <c r="J61" s="9">
        <f>'Ипотека в абс.вел.'!W65*100/'Ипотека в абс.вел.'!K65-100</f>
        <v>26.915930818216836</v>
      </c>
      <c r="K61" s="9">
        <f>'Ипотека в абс.вел.'!X65*100/'Ипотека в абс.вел.'!L65-100</f>
        <v>25.557216932296043</v>
      </c>
      <c r="L61" s="9">
        <f>'Ипотека в абс.вел.'!Y65*100/'Ипотека в абс.вел.'!M65-100</f>
        <v>26.29800292350842</v>
      </c>
      <c r="M61" s="9">
        <f>'Ипотека в абс.вел.'!Z65*100/'Ипотека в абс.вел.'!N65-100</f>
        <v>25.897354815312397</v>
      </c>
      <c r="N61" s="9">
        <f>'Ипотека в абс.вел.'!AA65*100/'Ипотека в абс.вел.'!O65-100</f>
        <v>21.476775134971504</v>
      </c>
      <c r="O61" s="9">
        <f>'Ипотека в абс.вел.'!AB65*100/'Ипотека в абс.вел.'!P65-100</f>
        <v>20.256753214903839</v>
      </c>
      <c r="P61" s="9">
        <f>'Ипотека в абс.вел.'!AC65*100/'Ипотека в абс.вел.'!Q65-100</f>
        <v>19.671512371982786</v>
      </c>
      <c r="Q61" s="9">
        <f>'Ипотека в абс.вел.'!AD65*100/'Ипотека в абс.вел.'!R65-100</f>
        <v>18.763477631653757</v>
      </c>
      <c r="R61" s="9">
        <f>'Ипотека в абс.вел.'!AE65*100/'Ипотека в абс.вел.'!S65-100</f>
        <v>17.907041380803918</v>
      </c>
      <c r="S61" s="9">
        <f>'Ипотека в абс.вел.'!AF65*100/'Ипотека в абс.вел.'!T65-100</f>
        <v>16.590434974584397</v>
      </c>
      <c r="T61" s="9">
        <f>'Ипотека в абс.вел.'!AG65*100/'Ипотека в абс.вел.'!U65-100</f>
        <v>15.161446442286433</v>
      </c>
      <c r="U61" s="9">
        <f>'Ипотека в абс.вел.'!AH65*100/'Ипотека в абс.вел.'!V65-100</f>
        <v>15.025326244881427</v>
      </c>
      <c r="V61" s="9">
        <f>'Ипотека в абс.вел.'!AI65*100/'Ипотека в абс.вел.'!W65-100</f>
        <v>13.593380936528277</v>
      </c>
      <c r="W61" s="9">
        <f>'Ипотека в абс.вел.'!AJ65*100/'Ипотека в абс.вел.'!X65-100</f>
        <v>12.200526563958888</v>
      </c>
      <c r="X61" s="9">
        <f>'Ипотека в абс.вел.'!AK65*100/'Ипотека в абс.вел.'!Y65-100</f>
        <v>12.436854692084779</v>
      </c>
      <c r="Y61" s="9">
        <f>'Ипотека в абс.вел.'!AL65*100/'Ипотека в абс.вел.'!Z65-100</f>
        <v>12.192709050133587</v>
      </c>
      <c r="Z61" s="9">
        <f>'Ипотека в абс.вел.'!AM65*100/'Ипотека в абс.вел.'!AA65-100</f>
        <v>13.911087068774748</v>
      </c>
      <c r="AA61" s="9">
        <f>'Ипотека в абс.вел.'!AN65*100/'Ипотека в абс.вел.'!AB65-100</f>
        <v>13.785270931772075</v>
      </c>
      <c r="AB61" s="9">
        <f>'Ипотека в абс.вел.'!AO65*100/'Ипотека в абс.вел.'!AC65-100</f>
        <v>13.75673410750629</v>
      </c>
      <c r="AC61" s="9">
        <f>'Ипотека в абс.вел.'!AP65*100/'Ипотека в абс.вел.'!AD65-100</f>
        <v>12.625798392608829</v>
      </c>
      <c r="AD61" s="9">
        <f>'Ипотека в абс.вел.'!AQ65*100/'Ипотека в абс.вел.'!AE65-100</f>
        <v>11.967194043741273</v>
      </c>
      <c r="AE61" s="9">
        <f>'Ипотека в абс.вел.'!AR65*100/'Ипотека в абс.вел.'!AF65-100</f>
        <v>12.034940520659731</v>
      </c>
      <c r="AF61" s="9">
        <f>'Ипотека в абс.вел.'!AS65*100/'Ипотека в абс.вел.'!AG65-100</f>
        <v>13.214032843797824</v>
      </c>
      <c r="AG61" s="9">
        <f>'Ипотека в абс.вел.'!AT65*100/'Ипотека в абс.вел.'!AH65-100</f>
        <v>14.574560561758432</v>
      </c>
      <c r="AH61" s="9">
        <f>'Ипотека в абс.вел.'!AU65*100/'Ипотека в абс.вел.'!AI65-100</f>
        <v>16.320842020760622</v>
      </c>
      <c r="AI61" s="9">
        <f>'Ипотека в абс.вел.'!AV65*100/'Ипотека в абс.вел.'!AJ65-100</f>
        <v>19.859361461041132</v>
      </c>
      <c r="AJ61" s="9">
        <f>'Ипотека в абс.вел.'!AW65*100/'Ипотека в абс.вел.'!AK65-100</f>
        <v>18.622476873619519</v>
      </c>
      <c r="AK61" s="9">
        <f>'Ипотека в абс.вел.'!AX65*100/'Ипотека в абс.вел.'!AL65-100</f>
        <v>18.760352947545073</v>
      </c>
      <c r="AL61" s="9">
        <f>'Ипотека в абс.вел.'!AY65*100/'Ипотека в абс.вел.'!AM65-100</f>
        <v>18.880122608010538</v>
      </c>
      <c r="AM61" s="9">
        <f>'Ипотека в абс.вел.'!AZ65*100/'Ипотека в абс.вел.'!AN65-100</f>
        <v>19.345403305008759</v>
      </c>
      <c r="AN61" s="9">
        <f>'Ипотека в абс.вел.'!BA65*100/'Ипотека в абс.вел.'!AO65-100</f>
        <v>20.167120952210567</v>
      </c>
      <c r="AO61" s="9">
        <f>'Ипотека в абс.вел.'!BB65*100/'Ипотека в абс.вел.'!AP65-100</f>
        <v>22.59866906625372</v>
      </c>
      <c r="AP61" s="9">
        <f>'Ипотека в абс.вел.'!BC65*100/'Ипотека в абс.вел.'!AQ65-100</f>
        <v>23.539434995376482</v>
      </c>
      <c r="AQ61" s="9">
        <f>'Ипотека в абс.вел.'!BD65*100/'Ипотека в абс.вел.'!AR65-100</f>
        <v>24.965119619188314</v>
      </c>
      <c r="AR61" s="9">
        <f>'Ипотека в абс.вел.'!BE65*100/'Ипотека в абс.вел.'!AS65-100</f>
        <v>25.333629220170067</v>
      </c>
      <c r="AS61" s="9">
        <f>'Ипотека в абс.вел.'!BF65*100/'Ипотека в абс.вел.'!AT65-100</f>
        <v>24.780025421474249</v>
      </c>
      <c r="AT61" s="9">
        <f>'Ипотека в абс.вел.'!BG65*100/'Ипотека в абс.вел.'!AU65-100</f>
        <v>23.954489250146182</v>
      </c>
      <c r="AU61" s="9">
        <f>'Ипотека в абс.вел.'!BH65*100/'Ипотека в абс.вел.'!AV65-100</f>
        <v>22.044580379072244</v>
      </c>
      <c r="AV61" s="9">
        <f>'Ипотека в абс.вел.'!BI65*100/'Ипотека в абс.вел.'!AW65-100</f>
        <v>20.324468820574268</v>
      </c>
      <c r="AW61" s="9">
        <f>'Ипотека в абс.вел.'!BJ65*100/'Ипотека в абс.вел.'!AX65-100</f>
        <v>21.748880967791933</v>
      </c>
      <c r="AX61" s="9">
        <f>'Ипотека в абс.вел.'!BK65*100/'Ипотека в абс.вел.'!AY65-100</f>
        <v>22.486517894431032</v>
      </c>
      <c r="AY61" s="9">
        <f>'Ипотека в абс.вел.'!BL65*100/'Ипотека в абс.вел.'!AZ65-100</f>
        <v>22.783949623427972</v>
      </c>
      <c r="AZ61" s="9">
        <f>'Ипотека в абс.вел.'!BM65*100/'Ипотека в абс.вел.'!BA65-100</f>
        <v>22.132698101310169</v>
      </c>
      <c r="BA61" s="9">
        <f>'Ипотека в абс.вел.'!BN65*100/'Ипотека в абс.вел.'!BB65-100</f>
        <v>18.281983442860806</v>
      </c>
      <c r="BB61" s="9">
        <f>'Ипотека в абс.вел.'!BO65*100/'Ипотека в абс.вел.'!BC65-100</f>
        <v>15.998755287923771</v>
      </c>
      <c r="BC61" s="9">
        <f>'Ипотека в абс.вел.'!BP65*100/'Ипотека в абс.вел.'!BD65-100</f>
        <v>13.485645795535703</v>
      </c>
      <c r="BD61" s="9">
        <f>'Ипотека в абс.вел.'!BQ65*100/'Ипотека в абс.вел.'!BE65-100</f>
        <v>12.606638122525197</v>
      </c>
      <c r="BE61" s="9">
        <f>'Ипотека в абс.вел.'!BR65*100/'Ипотека в абс.вел.'!BF65-100</f>
        <v>10.232315734613621</v>
      </c>
      <c r="BF61" s="9">
        <f>'Ипотека в абс.вел.'!BS65*100/'Ипотека в абс.вел.'!BG65-100</f>
        <v>10.338854606473959</v>
      </c>
      <c r="BG61" s="9">
        <f>'Ипотека в абс.вел.'!BT65*100/'Ипотека в абс.вел.'!BH65-100</f>
        <v>10.403250303766711</v>
      </c>
      <c r="BH61" s="9">
        <f>'Ипотека в абс.вел.'!BU65*100/'Ипотека в абс.вел.'!BI65-100</f>
        <v>13.233333844055949</v>
      </c>
      <c r="BI61" s="9">
        <f>'Ипотека в абс.вел.'!BV65*100/'Ипотека в абс.вел.'!BJ65-100</f>
        <v>12.575065518532384</v>
      </c>
      <c r="BJ61" s="9">
        <f>'Ипотека в абс.вел.'!BW65*100/'Ипотека в абс.вел.'!BK65-100</f>
        <v>11.976518374668302</v>
      </c>
      <c r="BK61" s="9">
        <f>'Ипотека в абс.вел.'!BX65*100/'Ипотека в абс.вел.'!BL65-100</f>
        <v>11.739637211335321</v>
      </c>
      <c r="BL61" s="9">
        <f>'Ипотека в абс.вел.'!BY65*100/'Ипотека в абс.вел.'!BM65-100</f>
        <v>11.952156952730604</v>
      </c>
      <c r="BM61" s="9">
        <f>'Ипотека в абс.вел.'!BZ65*100/'Ипотека в абс.вел.'!BN65-100</f>
        <v>15.047874681617131</v>
      </c>
      <c r="BN61" s="9">
        <f>'Ипотека в абс.вел.'!CA65*100/'Ипотека в абс.вел.'!BO65-100</f>
        <v>18.134361904209499</v>
      </c>
      <c r="BO61" s="9">
        <f>'Ипотека в абс.вел.'!CB65*100/'Ипотека в абс.вел.'!BP65-100</f>
        <v>21.106352811817302</v>
      </c>
      <c r="BP61" s="9">
        <f>'Ипотека в абс.вел.'!CC65*100/'Ипотека в абс.вел.'!BQ65-100</f>
        <v>19.859058292118135</v>
      </c>
      <c r="BQ61" s="9">
        <f>'Ипотека в абс.вел.'!CD65*100/'Ипотека в абс.вел.'!BR65-100</f>
        <v>24.659732370555034</v>
      </c>
      <c r="BR61" s="9">
        <f>'Ипотека в абс.вел.'!CE65*100/'Ипотека в абс.вел.'!BS65-100</f>
        <v>26.446512671002466</v>
      </c>
      <c r="BS61" s="9">
        <f>'Ипотека в абс.вел.'!CF65*100/'Ипотека в абс.вел.'!BT65-100</f>
        <v>27.801126710185102</v>
      </c>
      <c r="BT61" s="9">
        <f>'Ипотека в абс.вел.'!CG65*100/'Ипотека в абс.вел.'!BU65-100</f>
        <v>27.860467633686952</v>
      </c>
      <c r="BU61" s="9">
        <f>'Ипотека в абс.вел.'!CH65*100/'Ипотека в абс.вел.'!BV65-100</f>
        <v>25.606608843718405</v>
      </c>
      <c r="BV61" s="9">
        <f>'Ипотека в абс.вел.'!CI65*100/'Ипотека в абс.вел.'!BW65-100</f>
        <v>25.589785003177298</v>
      </c>
      <c r="BW61" s="9">
        <f>'Ипотека в абс.вел.'!CJ65*100/'Ипотека в абс.вел.'!BX65-100</f>
        <v>23.804804902695835</v>
      </c>
      <c r="BX61" s="9">
        <f>'Ипотека в абс.вел.'!CK65*100/'Ипотека в абс.вел.'!BY65-100</f>
        <v>22.774845635520478</v>
      </c>
      <c r="BY61" s="9">
        <f>'Ипотека в абс.вел.'!CL65*100/'Ипотека в абс.вел.'!BZ65-100</f>
        <v>20.979516576144903</v>
      </c>
      <c r="BZ61" s="9">
        <f>'Ипотека в абс.вел.'!CM65*100/'Ипотека в абс.вел.'!CA65-100</f>
        <v>19.11954240263168</v>
      </c>
      <c r="CA61" s="9">
        <f>'Ипотека в абс.вел.'!CN65*100/'Ипотека в абс.вел.'!CB65-100</f>
        <v>18.64587999880537</v>
      </c>
      <c r="CB61" s="9">
        <f>'Ипотека в абс.вел.'!CO65*100/'Ипотека в абс.вел.'!CC65-100</f>
        <v>17.354593266627703</v>
      </c>
      <c r="CC61" s="9">
        <f>'Ипотека в абс.вел.'!CP65*100/'Ипотека в абс.вел.'!CD65-100</f>
        <v>13.585220089644864</v>
      </c>
      <c r="CD61" s="9">
        <f>'Ипотека в абс.вел.'!CQ65*100/'Ипотека в абс.вел.'!CE65-100</f>
        <v>9.2559748148805028</v>
      </c>
      <c r="CE61" s="9">
        <f>'Ипотека в абс.вел.'!CR65*100/'Ипотека в абс.вел.'!CF65-100</f>
        <v>6.4425498934315044</v>
      </c>
      <c r="CF61" s="9">
        <f>'Ипотека в абс.вел.'!CS65*100/'Ипотека в абс.вел.'!CG65-100</f>
        <v>2.3699917455076474</v>
      </c>
      <c r="CG61" s="9">
        <f>'Ипотека в абс.вел.'!CT65*100/'Ипотека в абс.вел.'!CH65-100</f>
        <v>2.5148007328878066</v>
      </c>
      <c r="CH61" s="9">
        <f>'Ипотека в абс.вел.'!CU65*100/'Ипотека в абс.вел.'!CI65-100</f>
        <v>-2.4476759201184848</v>
      </c>
      <c r="CI61" s="9">
        <f>'Ипотека в абс.вел.'!CV65*100/'Ипотека в абс.вел.'!CJ65-100</f>
        <v>-2.4318318255063218</v>
      </c>
      <c r="CJ61" s="9">
        <f>'Ипотека в абс.вел.'!CW65*100/'Ипотека в абс.вел.'!CK65-100</f>
        <v>-3.3649657503873556</v>
      </c>
      <c r="CK61" s="9">
        <f>'Ипотека в абс.вел.'!CX65*100/'Ипотека в абс.вел.'!CL65-100</f>
        <v>-3.7973633597204781</v>
      </c>
      <c r="CL61" s="9">
        <f>'Ипотека в абс.вел.'!CY65*100/'Ипотека в абс.вел.'!CM65-100</f>
        <v>-3.9821527015678271</v>
      </c>
      <c r="CM61" s="9">
        <f>'Ипотека в абс.вел.'!CZ65*100/'Ипотека в абс.вел.'!CN65-100</f>
        <v>-6.5246613066439778</v>
      </c>
      <c r="CN61" s="9">
        <f>'Ипотека в абс.вел.'!DA65*100/'Ипотека в абс.вел.'!CO65-100</f>
        <v>-7.1761023546030032</v>
      </c>
      <c r="CO61" s="9">
        <f>'Ипотека в абс.вел.'!DB65*100/'Ипотека в абс.вел.'!CP65-100</f>
        <v>-6.7059258022573971</v>
      </c>
      <c r="CP61" s="9">
        <f>'Ипотека в абс.вел.'!DC65*100/'Ипотека в абс.вел.'!CQ65-100</f>
        <v>-5.6162618453359272</v>
      </c>
      <c r="CQ61" s="9">
        <f>'Ипотека в абс.вел.'!DD65*100/'Ипотека в абс.вел.'!CR65-100</f>
        <v>-4.9078203533468781</v>
      </c>
      <c r="CR61" s="9">
        <f>'Ипотека в абс.вел.'!DE65*100/'Ипотека в абс.вел.'!CS65-100</f>
        <v>-1.8437252864829645</v>
      </c>
      <c r="CS61" s="9">
        <f>'Ипотека в абс.вел.'!DF65*100/'Ипотека в абс.вел.'!CT65-100</f>
        <v>-0.18131008156370854</v>
      </c>
    </row>
    <row r="62" spans="1:97" x14ac:dyDescent="0.25">
      <c r="A62" s="8" t="s">
        <v>62</v>
      </c>
      <c r="B62" s="9">
        <f>'Ипотека в абс.вел.'!O66*100/'Ипотека в абс.вел.'!C66-100</f>
        <v>16.585097899930716</v>
      </c>
      <c r="C62" s="9">
        <f>'Ипотека в абс.вел.'!P66*100/'Ипотека в абс.вел.'!D66-100</f>
        <v>17.169776054003279</v>
      </c>
      <c r="D62" s="9">
        <f>'Ипотека в абс.вел.'!Q66*100/'Ипотека в абс.вел.'!E66-100</f>
        <v>17.71027564201394</v>
      </c>
      <c r="E62" s="9">
        <f>'Ипотека в абс.вел.'!R66*100/'Ипотека в абс.вел.'!F66-100</f>
        <v>17.958949115169673</v>
      </c>
      <c r="F62" s="9">
        <f>'Ипотека в абс.вел.'!S66*100/'Ипотека в абс.вел.'!G66-100</f>
        <v>18.841781090107077</v>
      </c>
      <c r="G62" s="9">
        <f>'Ипотека в абс.вел.'!T66*100/'Ипотека в абс.вел.'!H66-100</f>
        <v>18.846413972016691</v>
      </c>
      <c r="H62" s="9">
        <f>'Ипотека в абс.вел.'!U66*100/'Ипотека в абс.вел.'!I66-100</f>
        <v>19.237718770812663</v>
      </c>
      <c r="I62" s="9">
        <f>'Ипотека в абс.вел.'!V66*100/'Ипотека в абс.вел.'!J66-100</f>
        <v>18.703530732548117</v>
      </c>
      <c r="J62" s="9">
        <f>'Ипотека в абс.вел.'!W66*100/'Ипотека в абс.вел.'!K66-100</f>
        <v>18.636754979642092</v>
      </c>
      <c r="K62" s="9">
        <f>'Ипотека в абс.вел.'!X66*100/'Ипотека в абс.вел.'!L66-100</f>
        <v>17.204757557925902</v>
      </c>
      <c r="L62" s="9">
        <f>'Ипотека в абс.вел.'!Y66*100/'Ипотека в абс.вел.'!M66-100</f>
        <v>18.280364912822378</v>
      </c>
      <c r="M62" s="9">
        <f>'Ипотека в абс.вел.'!Z66*100/'Ипотека в абс.вел.'!N66-100</f>
        <v>18.161453386293658</v>
      </c>
      <c r="N62" s="9">
        <f>'Ипотека в абс.вел.'!AA66*100/'Ипотека в абс.вел.'!O66-100</f>
        <v>15.124471073321288</v>
      </c>
      <c r="O62" s="9">
        <f>'Ипотека в абс.вел.'!AB66*100/'Ипотека в абс.вел.'!P66-100</f>
        <v>14.399256905974894</v>
      </c>
      <c r="P62" s="9">
        <f>'Ипотека в абс.вел.'!AC66*100/'Ипотека в абс.вел.'!Q66-100</f>
        <v>14.093666332217666</v>
      </c>
      <c r="Q62" s="9">
        <f>'Ипотека в абс.вел.'!AD66*100/'Ипотека в абс.вел.'!R66-100</f>
        <v>14.075596059374533</v>
      </c>
      <c r="R62" s="9">
        <f>'Ипотека в абс.вел.'!AE66*100/'Ипотека в абс.вел.'!S66-100</f>
        <v>12.774140698956884</v>
      </c>
      <c r="S62" s="9">
        <f>'Ипотека в абс.вел.'!AF66*100/'Ипотека в абс.вел.'!T66-100</f>
        <v>11.5958763654492</v>
      </c>
      <c r="T62" s="9">
        <f>'Ипотека в абс.вел.'!AG66*100/'Ипотека в абс.вел.'!U66-100</f>
        <v>8.8156209514895636</v>
      </c>
      <c r="U62" s="9">
        <f>'Ипотека в абс.вел.'!AH66*100/'Ипотека в абс.вел.'!V66-100</f>
        <v>8.4670064691053284</v>
      </c>
      <c r="V62" s="9">
        <f>'Ипотека в абс.вел.'!AI66*100/'Ипотека в абс.вел.'!W66-100</f>
        <v>7.4139933388230901</v>
      </c>
      <c r="W62" s="9">
        <f>'Ипотека в абс.вел.'!AJ66*100/'Ипотека в абс.вел.'!X66-100</f>
        <v>7.2976835205508621</v>
      </c>
      <c r="X62" s="9">
        <f>'Ипотека в абс.вел.'!AK66*100/'Ипотека в абс.вел.'!Y66-100</f>
        <v>6.6810411082268928</v>
      </c>
      <c r="Y62" s="9">
        <f>'Ипотека в абс.вел.'!AL66*100/'Ипотека в абс.вел.'!Z66-100</f>
        <v>6.3049242595178043</v>
      </c>
      <c r="Z62" s="9">
        <f>'Ипотека в абс.вел.'!AM66*100/'Ипотека в абс.вел.'!AA66-100</f>
        <v>7.5847465710306921</v>
      </c>
      <c r="AA62" s="9">
        <f>'Ипотека в абс.вел.'!AN66*100/'Ипотека в абс.вел.'!AB66-100</f>
        <v>6.8598942598187307</v>
      </c>
      <c r="AB62" s="9">
        <f>'Ипотека в абс.вел.'!AO66*100/'Ипотека в абс.вел.'!AC66-100</f>
        <v>6.8333894060035192</v>
      </c>
      <c r="AC62" s="9">
        <f>'Ипотека в абс.вел.'!AP66*100/'Ипотека в абс.вел.'!AD66-100</f>
        <v>6.3928459250226268</v>
      </c>
      <c r="AD62" s="9">
        <f>'Ипотека в абс.вел.'!AQ66*100/'Ипотека в абс.вел.'!AE66-100</f>
        <v>6.193975018368846</v>
      </c>
      <c r="AE62" s="9">
        <f>'Ипотека в абс.вел.'!AR66*100/'Ипотека в абс.вел.'!AF66-100</f>
        <v>6.9673405909797879</v>
      </c>
      <c r="AF62" s="9">
        <f>'Ипотека в абс.вел.'!AS66*100/'Ипотека в абс.вел.'!AG66-100</f>
        <v>9.4288872512896091</v>
      </c>
      <c r="AG62" s="9">
        <f>'Ипотека в абс.вел.'!AT66*100/'Ипотека в абс.вел.'!AH66-100</f>
        <v>10.491869397033753</v>
      </c>
      <c r="AH62" s="9">
        <f>'Ипотека в абс.вел.'!AU66*100/'Ипотека в абс.вел.'!AI66-100</f>
        <v>12.143492547609966</v>
      </c>
      <c r="AI62" s="9">
        <f>'Ипотека в абс.вел.'!AV66*100/'Ипотека в абс.вел.'!AJ66-100</f>
        <v>13.968602599647141</v>
      </c>
      <c r="AJ62" s="9">
        <f>'Ипотека в абс.вел.'!AW66*100/'Ипотека в абс.вел.'!AK66-100</f>
        <v>12.742520966328698</v>
      </c>
      <c r="AK62" s="9">
        <f>'Ипотека в абс.вел.'!AX66*100/'Ипотека в абс.вел.'!AL66-100</f>
        <v>13.506456597808125</v>
      </c>
      <c r="AL62" s="9">
        <f>'Ипотека в абс.вел.'!AY66*100/'Ипотека в абс.вел.'!AM66-100</f>
        <v>13.7737822933844</v>
      </c>
      <c r="AM62" s="9">
        <f>'Ипотека в абс.вел.'!AZ66*100/'Ипотека в абс.вел.'!AN66-100</f>
        <v>15.222730726414923</v>
      </c>
      <c r="AN62" s="9">
        <f>'Ипотека в абс.вел.'!BA66*100/'Ипотека в абс.вел.'!AO66-100</f>
        <v>16.197207739948908</v>
      </c>
      <c r="AO62" s="9">
        <f>'Ипотека в абс.вел.'!BB66*100/'Ипотека в абс.вел.'!AP66-100</f>
        <v>17.392285917718766</v>
      </c>
      <c r="AP62" s="9">
        <f>'Ипотека в абс.вел.'!BC66*100/'Ипотека в абс.вел.'!AQ66-100</f>
        <v>18.791946308724832</v>
      </c>
      <c r="AQ62" s="9">
        <f>'Ипотека в абс.вел.'!BD66*100/'Ипотека в абс.вел.'!AR66-100</f>
        <v>20.298308331765384</v>
      </c>
      <c r="AR62" s="9">
        <f>'Ипотека в абс.вел.'!BE66*100/'Ипотека в абс.вел.'!AS66-100</f>
        <v>20.071382874844275</v>
      </c>
      <c r="AS62" s="9">
        <f>'Ипотека в абс.вел.'!BF66*100/'Ипотека в абс.вел.'!AT66-100</f>
        <v>20.14932802389248</v>
      </c>
      <c r="AT62" s="9">
        <f>'Ипотека в абс.вел.'!BG66*100/'Ипотека в абс.вел.'!AU66-100</f>
        <v>19.505601243281745</v>
      </c>
      <c r="AU62" s="9">
        <f>'Ипотека в абс.вел.'!BH66*100/'Ипотека в абс.вел.'!AV66-100</f>
        <v>18.862649079851508</v>
      </c>
      <c r="AV62" s="9">
        <f>'Ипотека в абс.вел.'!BI66*100/'Ипотека в абс.вел.'!AW66-100</f>
        <v>19.538771431743569</v>
      </c>
      <c r="AW62" s="9">
        <f>'Ипотека в абс.вел.'!BJ66*100/'Ипотека в абс.вел.'!AX66-100</f>
        <v>21.044395411796003</v>
      </c>
      <c r="AX62" s="9">
        <f>'Ипотека в абс.вел.'!BK66*100/'Ипотека в абс.вел.'!AY66-100</f>
        <v>21.580300787033423</v>
      </c>
      <c r="AY62" s="9">
        <f>'Ипотека в абс.вел.'!BL66*100/'Ипотека в абс.вел.'!AZ66-100</f>
        <v>21.621580174211758</v>
      </c>
      <c r="AZ62" s="9">
        <f>'Ипотека в абс.вел.'!BM66*100/'Ипотека в абс.вел.'!BA66-100</f>
        <v>21.973620814261622</v>
      </c>
      <c r="BA62" s="9">
        <f>'Ипотека в абс.вел.'!BN66*100/'Ипотека в абс.вел.'!BB66-100</f>
        <v>19.244652208645221</v>
      </c>
      <c r="BB62" s="9">
        <f>'Ипотека в абс.вел.'!BO66*100/'Ипотека в абс.вел.'!BC66-100</f>
        <v>16.912749723338578</v>
      </c>
      <c r="BC62" s="9">
        <f>'Ипотека в абс.вел.'!BP66*100/'Ипотека в абс.вел.'!BD66-100</f>
        <v>14.194511588226931</v>
      </c>
      <c r="BD62" s="9">
        <f>'Ипотека в абс.вел.'!BQ66*100/'Ипотека в абс.вел.'!BE66-100</f>
        <v>13.907739764441956</v>
      </c>
      <c r="BE62" s="9">
        <f>'Ипотека в абс.вел.'!BR66*100/'Ипотека в абс.вел.'!BF66-100</f>
        <v>12.207584168807131</v>
      </c>
      <c r="BF62" s="9">
        <f>'Ипотека в абс.вел.'!BS66*100/'Ипотека в абс.вел.'!BG66-100</f>
        <v>12.321697078067217</v>
      </c>
      <c r="BG62" s="9">
        <f>'Ипотека в абс.вел.'!BT66*100/'Ипотека в абс.вел.'!BH66-100</f>
        <v>11.993993036174686</v>
      </c>
      <c r="BH62" s="9">
        <f>'Ипотека в абс.вел.'!BU66*100/'Ипотека в абс.вел.'!BI66-100</f>
        <v>13.319976647914231</v>
      </c>
      <c r="BI62" s="9">
        <f>'Ипотека в абс.вел.'!BV66*100/'Ипотека в абс.вел.'!BJ66-100</f>
        <v>13.411591317500736</v>
      </c>
      <c r="BJ62" s="9">
        <f>'Ипотека в абс.вел.'!BW66*100/'Ипотека в абс.вел.'!BK66-100</f>
        <v>12.776239552889294</v>
      </c>
      <c r="BK62" s="9">
        <f>'Ипотека в абс.вел.'!BX66*100/'Ипотека в абс.вел.'!BL66-100</f>
        <v>12.1981666183313</v>
      </c>
      <c r="BL62" s="9">
        <f>'Ипотека в абс.вел.'!BY66*100/'Ипотека в абс.вел.'!BM66-100</f>
        <v>11.771386248611279</v>
      </c>
      <c r="BM62" s="9">
        <f>'Ипотека в абс.вел.'!BZ66*100/'Ипотека в абс.вел.'!BN66-100</f>
        <v>14.961479772228216</v>
      </c>
      <c r="BN62" s="9">
        <f>'Ипотека в абс.вел.'!CA66*100/'Ипотека в абс.вел.'!BO66-100</f>
        <v>17.810215341694587</v>
      </c>
      <c r="BO62" s="9">
        <f>'Ипотека в абс.вел.'!CB66*100/'Ипотека в абс.вел.'!BP66-100</f>
        <v>20.575747388343103</v>
      </c>
      <c r="BP62" s="9">
        <f>'Ипотека в абс.вел.'!CC66*100/'Ипотека в абс.вел.'!BQ66-100</f>
        <v>20.043328942995359</v>
      </c>
      <c r="BQ62" s="9">
        <f>'Ипотека в абс.вел.'!CD66*100/'Ипотека в абс.вел.'!BR66-100</f>
        <v>24.210500406133846</v>
      </c>
      <c r="BR62" s="9">
        <f>'Ипотека в абс.вел.'!CE66*100/'Ипотека в абс.вел.'!BS66-100</f>
        <v>26.937781154648619</v>
      </c>
      <c r="BS62" s="9">
        <f>'Ипотека в абс.вел.'!CF66*100/'Ипотека в абс.вел.'!BT66-100</f>
        <v>28.840289067413465</v>
      </c>
      <c r="BT62" s="9">
        <f>'Ипотека в абс.вел.'!CG66*100/'Ипотека в абс.вел.'!BU66-100</f>
        <v>29.9038720479586</v>
      </c>
      <c r="BU62" s="9">
        <f>'Ипотека в абс.вел.'!CH66*100/'Ипотека в абс.вел.'!BV66-100</f>
        <v>28.051296665716734</v>
      </c>
      <c r="BV62" s="9">
        <f>'Ипотека в абс.вел.'!CI66*100/'Ипотека в абс.вел.'!BW66-100</f>
        <v>28.361313495265904</v>
      </c>
      <c r="BW62" s="9">
        <f>'Ипотека в абс.вел.'!CJ66*100/'Ипотека в абс.вел.'!BX66-100</f>
        <v>26.718063406794712</v>
      </c>
      <c r="BX62" s="9">
        <f>'Ипотека в абс.вел.'!CK66*100/'Ипотека в абс.вел.'!BY66-100</f>
        <v>25.718419366951608</v>
      </c>
      <c r="BY62" s="9">
        <f>'Ипотека в абс.вел.'!CL66*100/'Ипотека в абс.вел.'!BZ66-100</f>
        <v>23.776533177938205</v>
      </c>
      <c r="BZ62" s="9">
        <f>'Ипотека в абс.вел.'!CM66*100/'Ипотека в абс.вел.'!CA66-100</f>
        <v>22.826695985876029</v>
      </c>
      <c r="CA62" s="9">
        <f>'Ипотека в абс.вел.'!CN66*100/'Ипотека в абс.вел.'!CB66-100</f>
        <v>24.069063797269663</v>
      </c>
      <c r="CB62" s="9">
        <f>'Ипотека в абс.вел.'!CO66*100/'Ипотека в абс.вел.'!CC66-100</f>
        <v>22.336498431123232</v>
      </c>
      <c r="CC62" s="9">
        <f>'Ипотека в абс.вел.'!CP66*100/'Ипотека в абс.вел.'!CD66-100</f>
        <v>18.764243108812394</v>
      </c>
      <c r="CD62" s="9">
        <f>'Ипотека в абс.вел.'!CQ66*100/'Ипотека в абс.вел.'!CE66-100</f>
        <v>14.145915080805295</v>
      </c>
      <c r="CE62" s="9">
        <f>'Ипотека в абс.вел.'!CR66*100/'Ипотека в абс.вел.'!CF66-100</f>
        <v>11.619617775731058</v>
      </c>
      <c r="CF62" s="9">
        <f>'Ипотека в абс.вел.'!CS66*100/'Ипотека в абс.вел.'!CG66-100</f>
        <v>7.5378333799021107</v>
      </c>
      <c r="CG62" s="9">
        <f>'Ипотека в абс.вел.'!CT66*100/'Ипотека в абс.вел.'!CH66-100</f>
        <v>6.3569921572467507</v>
      </c>
      <c r="CH62" s="9">
        <f>'Ипотека в абс.вел.'!CU66*100/'Ипотека в абс.вел.'!CI66-100</f>
        <v>2.101283084361242</v>
      </c>
      <c r="CI62" s="9">
        <f>'Ипотека в абс.вел.'!CV66*100/'Ипотека в абс.вел.'!CJ66-100</f>
        <v>2.3750609729058567</v>
      </c>
      <c r="CJ62" s="9">
        <f>'Ипотека в абс.вел.'!CW66*100/'Ипотека в абс.вел.'!CK66-100</f>
        <v>1.655056090940235</v>
      </c>
      <c r="CK62" s="9">
        <f>'Ипотека в абс.вел.'!CX66*100/'Ипотека в абс.вел.'!CL66-100</f>
        <v>1.1996512641674002</v>
      </c>
      <c r="CL62" s="9">
        <f>'Ипотека в абс.вел.'!CY66*100/'Ипотека в абс.вел.'!CM66-100</f>
        <v>0.19366000189356214</v>
      </c>
      <c r="CM62" s="9">
        <f>'Ипотека в абс.вел.'!CZ66*100/'Ипотека в абс.вел.'!CN66-100</f>
        <v>-3.3850481913671757</v>
      </c>
      <c r="CN62" s="9">
        <f>'Ипотека в абс.вел.'!DA66*100/'Ипотека в абс.вел.'!CO66-100</f>
        <v>-3.3359875948199971</v>
      </c>
      <c r="CO62" s="9">
        <f>'Ипотека в абс.вел.'!DB66*100/'Ипотека в абс.вел.'!CP66-100</f>
        <v>-2.56123606754322</v>
      </c>
      <c r="CP62" s="9">
        <f>'Ипотека в абс.вел.'!DC66*100/'Ипотека в абс.вел.'!CQ66-100</f>
        <v>-1.8469810723976678</v>
      </c>
      <c r="CQ62" s="9">
        <f>'Ипотека в абс.вел.'!DD66*100/'Ипотека в абс.вел.'!CR66-100</f>
        <v>-1.1609773002945758</v>
      </c>
      <c r="CR62" s="9">
        <f>'Ипотека в абс.вел.'!DE66*100/'Ипотека в абс.вел.'!CS66-100</f>
        <v>1.7609588467018682</v>
      </c>
      <c r="CS62" s="9">
        <f>'Ипотека в абс.вел.'!DF66*100/'Ипотека в абс.вел.'!CT66-100</f>
        <v>3.105278135828712</v>
      </c>
    </row>
    <row r="63" spans="1:97" x14ac:dyDescent="0.25">
      <c r="A63" s="8" t="s">
        <v>64</v>
      </c>
      <c r="B63" s="9">
        <f>'Ипотека в абс.вел.'!O68*100/'Ипотека в абс.вел.'!C68-100</f>
        <v>16.063193717214205</v>
      </c>
      <c r="C63" s="9">
        <f>'Ипотека в абс.вел.'!P68*100/'Ипотека в абс.вел.'!D68-100</f>
        <v>17.295873662810735</v>
      </c>
      <c r="D63" s="9">
        <f>'Ипотека в абс.вел.'!Q68*100/'Ипотека в абс.вел.'!E68-100</f>
        <v>20.139070653014016</v>
      </c>
      <c r="E63" s="9">
        <f>'Ипотека в абс.вел.'!R68*100/'Ипотека в абс.вел.'!F68-100</f>
        <v>20.346543463987757</v>
      </c>
      <c r="F63" s="9">
        <f>'Ипотека в абс.вел.'!S68*100/'Ипотека в абс.вел.'!G68-100</f>
        <v>21.160849740334299</v>
      </c>
      <c r="G63" s="9">
        <f>'Ипотека в абс.вел.'!T68*100/'Ипотека в абс.вел.'!H68-100</f>
        <v>21.729021938307753</v>
      </c>
      <c r="H63" s="9">
        <f>'Ипотека в абс.вел.'!U68*100/'Ипотека в абс.вел.'!I68-100</f>
        <v>21.943285243881505</v>
      </c>
      <c r="I63" s="9">
        <f>'Ипотека в абс.вел.'!V68*100/'Ипотека в абс.вел.'!J68-100</f>
        <v>21.920905032861882</v>
      </c>
      <c r="J63" s="9">
        <f>'Ипотека в абс.вел.'!W68*100/'Ипотека в абс.вел.'!K68-100</f>
        <v>22.609016801899926</v>
      </c>
      <c r="K63" s="9">
        <f>'Ипотека в абс.вел.'!X68*100/'Ипотека в абс.вел.'!L68-100</f>
        <v>20.025796460402304</v>
      </c>
      <c r="L63" s="9">
        <f>'Ипотека в абс.вел.'!Y68*100/'Ипотека в абс.вел.'!M68-100</f>
        <v>20.891338826357469</v>
      </c>
      <c r="M63" s="9">
        <f>'Ипотека в абс.вел.'!Z68*100/'Ипотека в абс.вел.'!N68-100</f>
        <v>20.795170560001495</v>
      </c>
      <c r="N63" s="9">
        <f>'Ипотека в абс.вел.'!AA68*100/'Ипотека в абс.вел.'!O68-100</f>
        <v>16.916836294442192</v>
      </c>
      <c r="O63" s="9">
        <f>'Ипотека в абс.вел.'!AB68*100/'Ипотека в абс.вел.'!P68-100</f>
        <v>16.054629297980398</v>
      </c>
      <c r="P63" s="9">
        <f>'Ипотека в абс.вел.'!AC68*100/'Ипотека в абс.вел.'!Q68-100</f>
        <v>15.688928348793652</v>
      </c>
      <c r="Q63" s="9">
        <f>'Ипотека в абс.вел.'!AD68*100/'Ипотека в абс.вел.'!R68-100</f>
        <v>15.753464425838231</v>
      </c>
      <c r="R63" s="9">
        <f>'Ипотека в абс.вел.'!AE68*100/'Ипотека в абс.вел.'!S68-100</f>
        <v>14.880145153528929</v>
      </c>
      <c r="S63" s="9">
        <f>'Ипотека в абс.вел.'!AF68*100/'Ипотека в абс.вел.'!T68-100</f>
        <v>13.899043907446696</v>
      </c>
      <c r="T63" s="9">
        <f>'Ипотека в абс.вел.'!AG68*100/'Ипотека в абс.вел.'!U68-100</f>
        <v>12.261236449658483</v>
      </c>
      <c r="U63" s="9">
        <f>'Ипотека в абс.вел.'!AH68*100/'Ипотека в абс.вел.'!V68-100</f>
        <v>13.375976401816573</v>
      </c>
      <c r="V63" s="9">
        <f>'Ипотека в абс.вел.'!AI68*100/'Ипотека в абс.вел.'!W68-100</f>
        <v>12.201725749456742</v>
      </c>
      <c r="W63" s="9">
        <f>'Ипотека в абс.вел.'!AJ68*100/'Ипотека в абс.вел.'!X68-100</f>
        <v>11.761438235019114</v>
      </c>
      <c r="X63" s="9">
        <f>'Ипотека в абс.вел.'!AK68*100/'Ипотека в абс.вел.'!Y68-100</f>
        <v>11.259498859863868</v>
      </c>
      <c r="Y63" s="9">
        <f>'Ипотека в абс.вел.'!AL68*100/'Ипотека в абс.вел.'!Z68-100</f>
        <v>9.8709753717993891</v>
      </c>
      <c r="Z63" s="9">
        <f>'Ипотека в абс.вел.'!AM68*100/'Ипотека в абс.вел.'!AA68-100</f>
        <v>11.864071263609375</v>
      </c>
      <c r="AA63" s="9">
        <f>'Ипотека в абс.вел.'!AN68*100/'Ипотека в абс.вел.'!AB68-100</f>
        <v>10.796731025949924</v>
      </c>
      <c r="AB63" s="9">
        <f>'Ипотека в абс.вел.'!AO68*100/'Ипотека в абс.вел.'!AC68-100</f>
        <v>10.672063736828576</v>
      </c>
      <c r="AC63" s="9">
        <f>'Ипотека в абс.вел.'!AP68*100/'Ипотека в абс.вел.'!AD68-100</f>
        <v>10.2218424633691</v>
      </c>
      <c r="AD63" s="9">
        <f>'Ипотека в абс.вел.'!AQ68*100/'Ипотека в абс.вел.'!AE68-100</f>
        <v>9.7828807408334342</v>
      </c>
      <c r="AE63" s="9">
        <f>'Ипотека в абс.вел.'!AR68*100/'Ипотека в абс.вел.'!AF68-100</f>
        <v>9.8606811145510846</v>
      </c>
      <c r="AF63" s="9">
        <f>'Ипотека в абс.вел.'!AS68*100/'Ипотека в абс.вел.'!AG68-100</f>
        <v>11.47540983606558</v>
      </c>
      <c r="AG63" s="9">
        <f>'Ипотека в абс.вел.'!AT68*100/'Ипотека в абс.вел.'!AH68-100</f>
        <v>11.642902551993458</v>
      </c>
      <c r="AH63" s="9">
        <f>'Ипотека в абс.вел.'!AU68*100/'Ипотека в абс.вел.'!AI68-100</f>
        <v>13.220055543942422</v>
      </c>
      <c r="AI63" s="9">
        <f>'Ипотека в абс.вел.'!AV68*100/'Ипотека в абс.вел.'!AJ68-100</f>
        <v>17.222620755619317</v>
      </c>
      <c r="AJ63" s="9">
        <f>'Ипотека в абс.вел.'!AW68*100/'Ипотека в абс.вел.'!AK68-100</f>
        <v>15.588767310144405</v>
      </c>
      <c r="AK63" s="9">
        <f>'Ипотека в абс.вел.'!AX68*100/'Ипотека в абс.вел.'!AL68-100</f>
        <v>17.161060897910801</v>
      </c>
      <c r="AL63" s="9">
        <f>'Ипотека в абс.вел.'!AY68*100/'Ипотека в абс.вел.'!AM68-100</f>
        <v>16.991093021884026</v>
      </c>
      <c r="AM63" s="9">
        <f>'Ипотека в абс.вел.'!AZ68*100/'Ипотека в абс.вел.'!AN68-100</f>
        <v>18.460724676011637</v>
      </c>
      <c r="AN63" s="9">
        <f>'Ипотека в абс.вел.'!BA68*100/'Ипотека в абс.вел.'!AO68-100</f>
        <v>19.718432510885336</v>
      </c>
      <c r="AO63" s="9">
        <f>'Ипотека в абс.вел.'!BB68*100/'Ипотека в абс.вел.'!AP68-100</f>
        <v>21.249533434781355</v>
      </c>
      <c r="AP63" s="9">
        <f>'Ипотека в абс.вел.'!BC68*100/'Ипотека в абс.вел.'!AQ68-100</f>
        <v>22.681029323758224</v>
      </c>
      <c r="AQ63" s="9">
        <f>'Ипотека в абс.вел.'!BD68*100/'Ипотека в абс.вел.'!AR68-100</f>
        <v>24.554036917007181</v>
      </c>
      <c r="AR63" s="9">
        <f>'Ипотека в абс.вел.'!BE68*100/'Ипотека в абс.вел.'!AS68-100</f>
        <v>24.372512162759847</v>
      </c>
      <c r="AS63" s="9">
        <f>'Ипотека в абс.вел.'!BF68*100/'Ипотека в абс.вел.'!AT68-100</f>
        <v>23.978415900648059</v>
      </c>
      <c r="AT63" s="9">
        <f>'Ипотека в абс.вел.'!BG68*100/'Ипотека в абс.вел.'!AU68-100</f>
        <v>23.194598301419006</v>
      </c>
      <c r="AU63" s="9">
        <f>'Ипотека в абс.вел.'!BH68*100/'Ипотека в абс.вел.'!AV68-100</f>
        <v>20.720077515426595</v>
      </c>
      <c r="AV63" s="9">
        <f>'Ипотека в абс.вел.'!BI68*100/'Ипотека в абс.вел.'!AW68-100</f>
        <v>21.539250897896352</v>
      </c>
      <c r="AW63" s="9">
        <f>'Ипотека в абс.вел.'!BJ68*100/'Ипотека в абс.вел.'!AX68-100</f>
        <v>22.794415216511538</v>
      </c>
      <c r="AX63" s="9">
        <f>'Ипотека в абс.вел.'!BK68*100/'Ипотека в абс.вел.'!AY68-100</f>
        <v>23.515768775052308</v>
      </c>
      <c r="AY63" s="9">
        <f>'Ипотека в абс.вел.'!BL68*100/'Ипотека в абс.вел.'!AZ68-100</f>
        <v>24.241522165165833</v>
      </c>
      <c r="AZ63" s="9">
        <f>'Ипотека в абс.вел.'!BM68*100/'Ипотека в абс.вел.'!BA68-100</f>
        <v>24.416264578231463</v>
      </c>
      <c r="BA63" s="9">
        <f>'Ипотека в абс.вел.'!BN68*100/'Ипотека в абс.вел.'!BB68-100</f>
        <v>20.726971347383383</v>
      </c>
      <c r="BB63" s="9">
        <f>'Ипотека в абс.вел.'!BO68*100/'Ипотека в абс.вел.'!BC68-100</f>
        <v>17.567944250871079</v>
      </c>
      <c r="BC63" s="9">
        <f>'Ипотека в абс.вел.'!BP68*100/'Ипотека в абс.вел.'!BD68-100</f>
        <v>14.84456310240283</v>
      </c>
      <c r="BD63" s="9">
        <f>'Ипотека в абс.вел.'!BQ68*100/'Ипотека в абс.вел.'!BE68-100</f>
        <v>13.759918209499261</v>
      </c>
      <c r="BE63" s="9">
        <f>'Ипотека в абс.вел.'!BR68*100/'Ипотека в абс.вел.'!BF68-100</f>
        <v>12.121079567822932</v>
      </c>
      <c r="BF63" s="9">
        <f>'Ипотека в абс.вел.'!BS68*100/'Ипотека в абс.вел.'!BG68-100</f>
        <v>12.520339128200732</v>
      </c>
      <c r="BG63" s="9">
        <f>'Ипотека в абс.вел.'!BT68*100/'Ипотека в абс.вел.'!BH68-100</f>
        <v>12.880196012166266</v>
      </c>
      <c r="BH63" s="9">
        <f>'Ипотека в абс.вел.'!BU68*100/'Ипотека в абс.вел.'!BI68-100</f>
        <v>14.608662613981764</v>
      </c>
      <c r="BI63" s="9">
        <f>'Ипотека в абс.вел.'!BV68*100/'Ипотека в абс.вел.'!BJ68-100</f>
        <v>14.65559858284584</v>
      </c>
      <c r="BJ63" s="9">
        <f>'Ипотека в абс.вел.'!BW68*100/'Ипотека в абс.вел.'!BK68-100</f>
        <v>14.201449127461984</v>
      </c>
      <c r="BK63" s="9">
        <f>'Ипотека в абс.вел.'!BX68*100/'Ипотека в абс.вел.'!BL68-100</f>
        <v>13.729209512209735</v>
      </c>
      <c r="BL63" s="9">
        <f>'Ипотека в абс.вел.'!BY68*100/'Ипотека в абс.вел.'!BM68-100</f>
        <v>13.193537699998046</v>
      </c>
      <c r="BM63" s="9">
        <f>'Ипотека в абс.вел.'!BZ68*100/'Ипотека в абс.вел.'!BN68-100</f>
        <v>17.150814977541529</v>
      </c>
      <c r="BN63" s="9">
        <f>'Ипотека в абс.вел.'!CA68*100/'Ипотека в абс.вел.'!BO68-100</f>
        <v>20.955090589374265</v>
      </c>
      <c r="BO63" s="9">
        <f>'Ипотека в абс.вел.'!CB68*100/'Ипотека в абс.вел.'!BP68-100</f>
        <v>24.232155873835183</v>
      </c>
      <c r="BP63" s="9">
        <f>'Ипотека в абс.вел.'!CC68*100/'Ипотека в абс.вел.'!BQ68-100</f>
        <v>25.021491090965924</v>
      </c>
      <c r="BQ63" s="9">
        <f>'Ипотека в абс.вел.'!CD68*100/'Ипотека в абс.вел.'!BR68-100</f>
        <v>30.272705992509373</v>
      </c>
      <c r="BR63" s="9">
        <f>'Ипотека в абс.вел.'!CE68*100/'Ипотека в абс.вел.'!BS68-100</f>
        <v>33.680264860339435</v>
      </c>
      <c r="BS63" s="9">
        <f>'Ипотека в абс.вел.'!CF68*100/'Ипотека в абс.вел.'!BT68-100</f>
        <v>35.687287152426933</v>
      </c>
      <c r="BT63" s="9">
        <f>'Ипотека в абс.вел.'!CG68*100/'Ипотека в абс.вел.'!BU68-100</f>
        <v>36.250621581302823</v>
      </c>
      <c r="BU63" s="9">
        <f>'Ипотека в абс.вел.'!CH68*100/'Ипотека в абс.вел.'!BV68-100</f>
        <v>34.958590086772176</v>
      </c>
      <c r="BV63" s="9">
        <f>'Ипотека в абс.вел.'!CI68*100/'Ипотека в абс.вел.'!BW68-100</f>
        <v>35.451182242239014</v>
      </c>
      <c r="BW63" s="9">
        <f>'Ипотека в абс.вел.'!CJ68*100/'Ипотека в абс.вел.'!BX68-100</f>
        <v>33.792728102670338</v>
      </c>
      <c r="BX63" s="9">
        <f>'Ипотека в абс.вел.'!CK68*100/'Ипотека в абс.вел.'!BY68-100</f>
        <v>32.916688187593621</v>
      </c>
      <c r="BY63" s="9">
        <f>'Ипотека в абс.вел.'!CL68*100/'Ипотека в абс.вел.'!BZ68-100</f>
        <v>30.060106819361437</v>
      </c>
      <c r="BZ63" s="9">
        <f>'Ипотека в абс.вел.'!CM68*100/'Ипотека в абс.вел.'!CA68-100</f>
        <v>28.517290383704392</v>
      </c>
      <c r="CA63" s="9">
        <f>'Ипотека в абс.вел.'!CN68*100/'Ипотека в абс.вел.'!CB68-100</f>
        <v>28.771467990294809</v>
      </c>
      <c r="CB63" s="9">
        <f>'Ипотека в абс.вел.'!CO68*100/'Ипотека в абс.вел.'!CC68-100</f>
        <v>26.539669641043275</v>
      </c>
      <c r="CC63" s="9">
        <f>'Ипотека в абс.вел.'!CP68*100/'Ипотека в абс.вел.'!CD68-100</f>
        <v>22.150846772382195</v>
      </c>
      <c r="CD63" s="9">
        <f>'Ипотека в абс.вел.'!CQ68*100/'Ипотека в абс.вел.'!CE68-100</f>
        <v>15.720853438091581</v>
      </c>
      <c r="CE63" s="9">
        <f>'Ипотека в абс.вел.'!CR68*100/'Ипотека в абс.вел.'!CF68-100</f>
        <v>12.805803017348367</v>
      </c>
      <c r="CF63" s="9">
        <f>'Ипотека в абс.вел.'!CS68*100/'Ипотека в абс.вел.'!CG68-100</f>
        <v>6.8275209516085482</v>
      </c>
      <c r="CG63" s="9">
        <f>'Ипотека в абс.вел.'!CT68*100/'Ипотека в абс.вел.'!CH68-100</f>
        <v>5.5296717339793986</v>
      </c>
      <c r="CH63" s="9">
        <f>'Ипотека в абс.вел.'!CU68*100/'Ипотека в абс.вел.'!CI68-100</f>
        <v>1.1637572734829575</v>
      </c>
      <c r="CI63" s="9">
        <f>'Ипотека в абс.вел.'!CV68*100/'Ипотека в абс.вел.'!CJ68-100</f>
        <v>1.0051570065741942</v>
      </c>
      <c r="CJ63" s="9">
        <f>'Ипотека в абс.вел.'!CW68*100/'Ипотека в абс.вел.'!CK68-100</f>
        <v>-8.937592290355667E-2</v>
      </c>
      <c r="CK63" s="9">
        <f>'Ипотека в абс.вел.'!CX68*100/'Ипотека в абс.вел.'!CL68-100</f>
        <v>-0.15190329681647086</v>
      </c>
      <c r="CL63" s="9">
        <f>'Ипотека в абс.вел.'!CY68*100/'Ипотека в абс.вел.'!CM68-100</f>
        <v>-0.70922887247861865</v>
      </c>
      <c r="CM63" s="9">
        <f>'Ипотека в абс.вел.'!CZ68*100/'Ипотека в абс.вел.'!CN68-100</f>
        <v>-3.6341469421935386</v>
      </c>
      <c r="CN63" s="9">
        <f>'Ипотека в абс.вел.'!DA68*100/'Ипотека в абс.вел.'!CO68-100</f>
        <v>-4.2581569392644525</v>
      </c>
      <c r="CO63" s="9">
        <f>'Ипотека в абс.вел.'!DB68*100/'Ипотека в абс.вел.'!CP68-100</f>
        <v>-3.6089045797783683</v>
      </c>
      <c r="CP63" s="9">
        <f>'Ипотека в абс.вел.'!DC68*100/'Ипотека в абс.вел.'!CQ68-100</f>
        <v>-2.0798996334653452</v>
      </c>
      <c r="CQ63" s="9">
        <f>'Ипотека в абс.вел.'!DD68*100/'Ипотека в абс.вел.'!CR68-100</f>
        <v>-1.2628361858190686</v>
      </c>
      <c r="CR63" s="9">
        <f>'Ипотека в абс.вел.'!DE68*100/'Ипотека в абс.вел.'!CS68-100</f>
        <v>3.8756943477875723</v>
      </c>
      <c r="CS63" s="9">
        <f>'Ипотека в абс.вел.'!DF68*100/'Ипотека в абс.вел.'!CT68-100</f>
        <v>5.7848529189161866</v>
      </c>
    </row>
    <row r="64" spans="1:97" x14ac:dyDescent="0.25">
      <c r="A64" s="8" t="s">
        <v>65</v>
      </c>
      <c r="B64" s="9">
        <f>'Ипотека в абс.вел.'!O69*100/'Ипотека в абс.вел.'!C69-100</f>
        <v>18.416161786988738</v>
      </c>
      <c r="C64" s="9">
        <f>'Ипотека в абс.вел.'!P69*100/'Ипотека в абс.вел.'!D69-100</f>
        <v>19.214232881588856</v>
      </c>
      <c r="D64" s="9">
        <f>'Ипотека в абс.вел.'!Q69*100/'Ипотека в абс.вел.'!E69-100</f>
        <v>22.793759902664661</v>
      </c>
      <c r="E64" s="9">
        <f>'Ипотека в абс.вел.'!R69*100/'Ипотека в абс.вел.'!F69-100</f>
        <v>23.750841442019833</v>
      </c>
      <c r="F64" s="9">
        <f>'Ипотека в абс.вел.'!S69*100/'Ипотека в абс.вел.'!G69-100</f>
        <v>23.627133693236061</v>
      </c>
      <c r="G64" s="9">
        <f>'Ипотека в абс.вел.'!T69*100/'Ипотека в абс.вел.'!H69-100</f>
        <v>23.940212372418259</v>
      </c>
      <c r="H64" s="9">
        <f>'Ипотека в абс.вел.'!U69*100/'Ипотека в абс.вел.'!I69-100</f>
        <v>24.406295805787551</v>
      </c>
      <c r="I64" s="9">
        <f>'Ипотека в абс.вел.'!V69*100/'Ипотека в абс.вел.'!J69-100</f>
        <v>24.86757859529348</v>
      </c>
      <c r="J64" s="9">
        <f>'Ипотека в абс.вел.'!W69*100/'Ипотека в абс.вел.'!K69-100</f>
        <v>24.930002824692338</v>
      </c>
      <c r="K64" s="9">
        <f>'Ипотека в абс.вел.'!X69*100/'Ипотека в абс.вел.'!L69-100</f>
        <v>21.769582467619415</v>
      </c>
      <c r="L64" s="9">
        <f>'Ипотека в абс.вел.'!Y69*100/'Ипотека в абс.вел.'!M69-100</f>
        <v>24.196425931213739</v>
      </c>
      <c r="M64" s="9">
        <f>'Ипотека в абс.вел.'!Z69*100/'Ипотека в абс.вел.'!N69-100</f>
        <v>24.225241534193557</v>
      </c>
      <c r="N64" s="9">
        <f>'Ипотека в абс.вел.'!AA69*100/'Ипотека в абс.вел.'!O69-100</f>
        <v>20.130026374954653</v>
      </c>
      <c r="O64" s="9">
        <f>'Ипотека в абс.вел.'!AB69*100/'Ипотека в абс.вел.'!P69-100</f>
        <v>19.457579384010685</v>
      </c>
      <c r="P64" s="9">
        <f>'Ипотека в абс.вел.'!AC69*100/'Ипотека в абс.вел.'!Q69-100</f>
        <v>18.666056542942911</v>
      </c>
      <c r="Q64" s="9">
        <f>'Ипотека в абс.вел.'!AD69*100/'Ипотека в абс.вел.'!R69-100</f>
        <v>17.762360513643145</v>
      </c>
      <c r="R64" s="9">
        <f>'Ипотека в абс.вел.'!AE69*100/'Ипотека в абс.вел.'!S69-100</f>
        <v>17.245479387890768</v>
      </c>
      <c r="S64" s="9">
        <f>'Ипотека в абс.вел.'!AF69*100/'Ипотека в абс.вел.'!T69-100</f>
        <v>16.071145104044817</v>
      </c>
      <c r="T64" s="9">
        <f>'Ипотека в абс.вел.'!AG69*100/'Ипотека в абс.вел.'!U69-100</f>
        <v>13.990567439149615</v>
      </c>
      <c r="U64" s="9">
        <f>'Ипотека в абс.вел.'!AH69*100/'Ипотека в абс.вел.'!V69-100</f>
        <v>14.222860788417179</v>
      </c>
      <c r="V64" s="9">
        <f>'Ипотека в абс.вел.'!AI69*100/'Ипотека в абс.вел.'!W69-100</f>
        <v>13.29079916558463</v>
      </c>
      <c r="W64" s="9">
        <f>'Ипотека в абс.вел.'!AJ69*100/'Ипотека в абс.вел.'!X69-100</f>
        <v>12.467719615204544</v>
      </c>
      <c r="X64" s="9">
        <f>'Ипотека в абс.вел.'!AK69*100/'Ипотека в абс.вел.'!Y69-100</f>
        <v>11.327283745043388</v>
      </c>
      <c r="Y64" s="9">
        <f>'Ипотека в абс.вел.'!AL69*100/'Ипотека в абс.вел.'!Z69-100</f>
        <v>11.054245146788034</v>
      </c>
      <c r="Z64" s="9">
        <f>'Ипотека в абс.вел.'!AM69*100/'Ипотека в абс.вел.'!AA69-100</f>
        <v>13.562769920854109</v>
      </c>
      <c r="AA64" s="9">
        <f>'Ипотека в абс.вел.'!AN69*100/'Ипотека в абс.вел.'!AB69-100</f>
        <v>13.62939437082467</v>
      </c>
      <c r="AB64" s="9">
        <f>'Ипотека в абс.вел.'!AO69*100/'Ипотека в абс.вел.'!AC69-100</f>
        <v>13.948329853862219</v>
      </c>
      <c r="AC64" s="9">
        <f>'Ипотека в абс.вел.'!AP69*100/'Ипотека в абс.вел.'!AD69-100</f>
        <v>14.021909094139801</v>
      </c>
      <c r="AD64" s="9">
        <f>'Ипотека в абс.вел.'!AQ69*100/'Ипотека в абс.вел.'!AE69-100</f>
        <v>13.865684983685099</v>
      </c>
      <c r="AE64" s="9">
        <f>'Ипотека в абс.вел.'!AR69*100/'Ипотека в абс.вел.'!AF69-100</f>
        <v>14.69169463087249</v>
      </c>
      <c r="AF64" s="9">
        <f>'Ипотека в абс.вел.'!AS69*100/'Ипотека в абс.вел.'!AG69-100</f>
        <v>16.74678683966232</v>
      </c>
      <c r="AG64" s="9">
        <f>'Ипотека в абс.вел.'!AT69*100/'Ипотека в абс.вел.'!AH69-100</f>
        <v>17.8820436375821</v>
      </c>
      <c r="AH64" s="9">
        <f>'Ипотека в абс.вел.'!AU69*100/'Ипотека в абс.вел.'!AI69-100</f>
        <v>19.568199136398277</v>
      </c>
      <c r="AI64" s="9">
        <f>'Ипотека в абс.вел.'!AV69*100/'Ипотека в абс.вел.'!AJ69-100</f>
        <v>24.251618036909534</v>
      </c>
      <c r="AJ64" s="9">
        <f>'Ипотека в абс.вел.'!AW69*100/'Ипотека в абс.вел.'!AK69-100</f>
        <v>20.157836244895918</v>
      </c>
      <c r="AK64" s="9">
        <f>'Ипотека в абс.вел.'!AX69*100/'Ипотека в абс.вел.'!AL69-100</f>
        <v>20.72983822919106</v>
      </c>
      <c r="AL64" s="9">
        <f>'Ипотека в абс.вел.'!AY69*100/'Ипотека в абс.вел.'!AM69-100</f>
        <v>20.947227968809287</v>
      </c>
      <c r="AM64" s="9">
        <f>'Ипотека в абс.вел.'!AZ69*100/'Ипотека в абс.вел.'!AN69-100</f>
        <v>21.317446548760699</v>
      </c>
      <c r="AN64" s="9">
        <f>'Ипотека в абс.вел.'!BA69*100/'Ипотека в абс.вел.'!AO69-100</f>
        <v>22.227223729255257</v>
      </c>
      <c r="AO64" s="9">
        <f>'Ипотека в абс.вел.'!BB69*100/'Ипотека в абс.вел.'!AP69-100</f>
        <v>24.152923713460893</v>
      </c>
      <c r="AP64" s="9">
        <f>'Ипотека в абс.вел.'!BC69*100/'Ипотека в абс.вел.'!AQ69-100</f>
        <v>25.475189592429444</v>
      </c>
      <c r="AQ64" s="9">
        <f>'Ипотека в абс.вел.'!BD69*100/'Ипотека в абс.вел.'!AR69-100</f>
        <v>27.454588400231628</v>
      </c>
      <c r="AR64" s="9">
        <f>'Ипотека в абс.вел.'!BE69*100/'Ипотека в абс.вел.'!AS69-100</f>
        <v>26.91882690240115</v>
      </c>
      <c r="AS64" s="9">
        <f>'Ипотека в абс.вел.'!BF69*100/'Ипотека в абс.вел.'!AT69-100</f>
        <v>26.014278061419716</v>
      </c>
      <c r="AT64" s="9">
        <f>'Ипотека в абс.вел.'!BG69*100/'Ипотека в абс.вел.'!AU69-100</f>
        <v>24.65798529974083</v>
      </c>
      <c r="AU64" s="9">
        <f>'Ипотека в абс.вел.'!BH69*100/'Ипотека в абс.вел.'!AV69-100</f>
        <v>21.960958904109589</v>
      </c>
      <c r="AV64" s="9">
        <f>'Ипотека в абс.вел.'!BI69*100/'Ипотека в абс.вел.'!AW69-100</f>
        <v>22.166566208716972</v>
      </c>
      <c r="AW64" s="9">
        <f>'Ипотека в абс.вел.'!BJ69*100/'Ипотека в абс.вел.'!AX69-100</f>
        <v>22.675184382221701</v>
      </c>
      <c r="AX64" s="9">
        <f>'Ипотека в абс.вел.'!BK69*100/'Ипотека в абс.вел.'!AY69-100</f>
        <v>23.063064886693724</v>
      </c>
      <c r="AY64" s="9">
        <f>'Ипотека в абс.вел.'!BL69*100/'Ипотека в абс.вел.'!AZ69-100</f>
        <v>23.394296496135325</v>
      </c>
      <c r="AZ64" s="9">
        <f>'Ипотека в абс.вел.'!BM69*100/'Ипотека в абс.вел.'!BA69-100</f>
        <v>23.848889836504071</v>
      </c>
      <c r="BA64" s="9">
        <f>'Ипотека в абс.вел.'!BN69*100/'Ипотека в абс.вел.'!BB69-100</f>
        <v>20.110332881458049</v>
      </c>
      <c r="BB64" s="9">
        <f>'Ипотека в абс.вел.'!BO69*100/'Ипотека в абс.вел.'!BC69-100</f>
        <v>17.506896179747571</v>
      </c>
      <c r="BC64" s="9">
        <f>'Ипотека в абс.вел.'!BP69*100/'Ипотека в абс.вел.'!BD69-100</f>
        <v>14.391142808463826</v>
      </c>
      <c r="BD64" s="9">
        <f>'Ипотека в абс.вел.'!BQ69*100/'Ипотека в абс.вел.'!BE69-100</f>
        <v>13.921995411494791</v>
      </c>
      <c r="BE64" s="9">
        <f>'Ипотека в абс.вел.'!BR69*100/'Ипотека в абс.вел.'!BF69-100</f>
        <v>12.99769803812697</v>
      </c>
      <c r="BF64" s="9">
        <f>'Ипотека в абс.вел.'!BS69*100/'Ипотека в абс.вел.'!BG69-100</f>
        <v>13.567308265807796</v>
      </c>
      <c r="BG64" s="9">
        <f>'Ипотека в абс.вел.'!BT69*100/'Ипотека в абс.вел.'!BH69-100</f>
        <v>14.110736087789149</v>
      </c>
      <c r="BH64" s="9">
        <f>'Ипотека в абс.вел.'!BU69*100/'Ипотека в абс.вел.'!BI69-100</f>
        <v>17.205700545555587</v>
      </c>
      <c r="BI64" s="9">
        <f>'Ипотека в абс.вел.'!BV69*100/'Ипотека в абс.вел.'!BJ69-100</f>
        <v>16.899482026284318</v>
      </c>
      <c r="BJ64" s="9">
        <f>'Ипотека в абс.вел.'!BW69*100/'Ипотека в абс.вел.'!BK69-100</f>
        <v>16.338788825835465</v>
      </c>
      <c r="BK64" s="9">
        <f>'Ипотека в абс.вел.'!BX69*100/'Ипотека в абс.вел.'!BL69-100</f>
        <v>15.772813117005754</v>
      </c>
      <c r="BL64" s="9">
        <f>'Ипотека в абс.вел.'!BY69*100/'Ипотека в абс.вел.'!BM69-100</f>
        <v>15.061571889517523</v>
      </c>
      <c r="BM64" s="9">
        <f>'Ипотека в абс.вел.'!BZ69*100/'Ипотека в абс.вел.'!BN69-100</f>
        <v>17.994659811160048</v>
      </c>
      <c r="BN64" s="9">
        <f>'Ипотека в абс.вел.'!CA69*100/'Ипотека в абс.вел.'!BO69-100</f>
        <v>21.176791508090346</v>
      </c>
      <c r="BO64" s="9">
        <f>'Ипотека в абс.вел.'!CB69*100/'Ипотека в абс.вел.'!BP69-100</f>
        <v>23.805654051878889</v>
      </c>
      <c r="BP64" s="9">
        <f>'Ипотека в абс.вел.'!CC69*100/'Ипотека в абс.вел.'!BQ69-100</f>
        <v>24.277068616515891</v>
      </c>
      <c r="BQ64" s="9">
        <f>'Ипотека в абс.вел.'!CD69*100/'Ипотека в абс.вел.'!BR69-100</f>
        <v>28.196971364370398</v>
      </c>
      <c r="BR64" s="9">
        <f>'Ипотека в абс.вел.'!CE69*100/'Ипотека в абс.вел.'!BS69-100</f>
        <v>31.320618819680988</v>
      </c>
      <c r="BS64" s="9">
        <f>'Ипотека в абс.вел.'!CF69*100/'Ипотека в абс.вел.'!BT69-100</f>
        <v>32.95823100659976</v>
      </c>
      <c r="BT64" s="9">
        <f>'Ипотека в абс.вел.'!CG69*100/'Ипотека в абс.вел.'!BU69-100</f>
        <v>33.468974009730317</v>
      </c>
      <c r="BU64" s="9">
        <f>'Ипотека в абс.вел.'!CH69*100/'Ипотека в абс.вел.'!BV69-100</f>
        <v>33.770256030529993</v>
      </c>
      <c r="BV64" s="9">
        <f>'Ипотека в абс.вел.'!CI69*100/'Ипотека в абс.вел.'!BW69-100</f>
        <v>33.589635435199085</v>
      </c>
      <c r="BW64" s="9">
        <f>'Ипотека в абс.вел.'!CJ69*100/'Ипотека в абс.вел.'!BX69-100</f>
        <v>31.819845955640403</v>
      </c>
      <c r="BX64" s="9">
        <f>'Ипотека в абс.вел.'!CK69*100/'Ипотека в абс.вел.'!BY69-100</f>
        <v>30.784489305509908</v>
      </c>
      <c r="BY64" s="9">
        <f>'Ипотека в абс.вел.'!CL69*100/'Ипотека в абс.вел.'!BZ69-100</f>
        <v>29.009551982357408</v>
      </c>
      <c r="BZ64" s="9">
        <f>'Ипотека в абс.вел.'!CM69*100/'Ипотека в абс.вел.'!CA69-100</f>
        <v>27.566748557884821</v>
      </c>
      <c r="CA64" s="9">
        <f>'Ипотека в абс.вел.'!CN69*100/'Ипотека в абс.вел.'!CB69-100</f>
        <v>28.426793414140462</v>
      </c>
      <c r="CB64" s="9">
        <f>'Ипотека в абс.вел.'!CO69*100/'Ипотека в абс.вел.'!CC69-100</f>
        <v>25.650891261893875</v>
      </c>
      <c r="CC64" s="9">
        <f>'Ипотека в абс.вел.'!CP69*100/'Ипотека в абс.вел.'!CD69-100</f>
        <v>21.222847081229673</v>
      </c>
      <c r="CD64" s="9">
        <f>'Ипотека в абс.вел.'!CQ69*100/'Ипотека в абс.вел.'!CE69-100</f>
        <v>15.428988223105875</v>
      </c>
      <c r="CE64" s="9">
        <f>'Ипотека в абс.вел.'!CR69*100/'Ипотека в абс.вел.'!CF69-100</f>
        <v>12.13444799588386</v>
      </c>
      <c r="CF64" s="9">
        <f>'Ипотека в абс.вел.'!CS69*100/'Ипотека в абс.вел.'!CG69-100</f>
        <v>9.9503344269426606</v>
      </c>
      <c r="CG64" s="9">
        <f>'Ипотека в абс.вел.'!CT69*100/'Ипотека в абс.вел.'!CH69-100</f>
        <v>8.4110856224352375</v>
      </c>
      <c r="CH64" s="9">
        <f>'Ипотека в абс.вел.'!CU69*100/'Ипотека в абс.вел.'!CI69-100</f>
        <v>7.109909280612726</v>
      </c>
      <c r="CI64" s="9">
        <f>'Ипотека в абс.вел.'!CV69*100/'Ипотека в абс.вел.'!CJ69-100</f>
        <v>6.9099838808058536</v>
      </c>
      <c r="CJ64" s="9">
        <f>'Ипотека в абс.вел.'!CW69*100/'Ипотека в абс.вел.'!CK69-100</f>
        <v>5.7490769790781968</v>
      </c>
      <c r="CK64" s="9">
        <f>'Ипотека в абс.вел.'!CX69*100/'Ипотека в абс.вел.'!CL69-100</f>
        <v>5.2973392305170677</v>
      </c>
      <c r="CL64" s="9">
        <f>'Ипотека в абс.вел.'!CY69*100/'Ипотека в абс.вел.'!CM69-100</f>
        <v>4.5957254747587228</v>
      </c>
      <c r="CM64" s="9">
        <f>'Ипотека в абс.вел.'!CZ69*100/'Ипотека в абс.вел.'!CN69-100</f>
        <v>1.5209781590494487</v>
      </c>
      <c r="CN64" s="9">
        <f>'Ипотека в абс.вел.'!DA69*100/'Ипотека в абс.вел.'!CO69-100</f>
        <v>1.5499133609343829</v>
      </c>
      <c r="CO64" s="9">
        <f>'Ипотека в абс.вел.'!DB69*100/'Ипотека в абс.вел.'!CP69-100</f>
        <v>2.3134904754611654</v>
      </c>
      <c r="CP64" s="9">
        <f>'Ипотека в абс.вел.'!DC69*100/'Ипотека в абс.вел.'!CQ69-100</f>
        <v>3.8004464514042695</v>
      </c>
      <c r="CQ64" s="9">
        <f>'Ипотека в абс.вел.'!DD69*100/'Ипотека в абс.вел.'!CR69-100</f>
        <v>5.6140107645611295</v>
      </c>
      <c r="CR64" s="9">
        <f>'Ипотека в абс.вел.'!DE69*100/'Ипотека в абс.вел.'!CS69-100</f>
        <v>6.5489585136460704</v>
      </c>
      <c r="CS64" s="9">
        <f>'Ипотека в абс.вел.'!DF69*100/'Ипотека в абс.вел.'!CT69-100</f>
        <v>7.6300449384510074</v>
      </c>
    </row>
    <row r="65" spans="1:97" x14ac:dyDescent="0.25">
      <c r="A65" s="8" t="s">
        <v>66</v>
      </c>
      <c r="B65" s="9">
        <f>'Ипотека в абс.вел.'!O70*100/'Ипотека в абс.вел.'!C70-100</f>
        <v>13.917010554824614</v>
      </c>
      <c r="C65" s="9">
        <f>'Ипотека в абс.вел.'!P70*100/'Ипотека в абс.вел.'!D70-100</f>
        <v>14.840990119647543</v>
      </c>
      <c r="D65" s="9">
        <f>'Ипотека в абс.вел.'!Q70*100/'Ипотека в абс.вел.'!E70-100</f>
        <v>16.012539222435478</v>
      </c>
      <c r="E65" s="9">
        <f>'Ипотека в абс.вел.'!R70*100/'Ипотека в абс.вел.'!F70-100</f>
        <v>16.550323250298263</v>
      </c>
      <c r="F65" s="9">
        <f>'Ипотека в абс.вел.'!S70*100/'Ипотека в абс.вел.'!G70-100</f>
        <v>16.910856182594458</v>
      </c>
      <c r="G65" s="9">
        <f>'Ипотека в абс.вел.'!T70*100/'Ипотека в абс.вел.'!H70-100</f>
        <v>16.837372043823791</v>
      </c>
      <c r="H65" s="9">
        <f>'Ипотека в абс.вел.'!U70*100/'Ипотека в абс.вел.'!I70-100</f>
        <v>16.811531658837083</v>
      </c>
      <c r="I65" s="9">
        <f>'Ипотека в абс.вел.'!V70*100/'Ипотека в абс.вел.'!J70-100</f>
        <v>17.020190249424829</v>
      </c>
      <c r="J65" s="9">
        <f>'Ипотека в абс.вел.'!W70*100/'Ипотека в абс.вел.'!K70-100</f>
        <v>17.143207615208908</v>
      </c>
      <c r="K65" s="9">
        <f>'Ипотека в абс.вел.'!X70*100/'Ипотека в абс.вел.'!L70-100</f>
        <v>15.593693842934712</v>
      </c>
      <c r="L65" s="9">
        <f>'Ипотека в абс.вел.'!Y70*100/'Ипотека в абс.вел.'!M70-100</f>
        <v>18.598411453471854</v>
      </c>
      <c r="M65" s="9">
        <f>'Ипотека в абс.вел.'!Z70*100/'Ипотека в абс.вел.'!N70-100</f>
        <v>18.576872408333969</v>
      </c>
      <c r="N65" s="9">
        <f>'Ипотека в абс.вел.'!AA70*100/'Ипотека в абс.вел.'!O70-100</f>
        <v>15.237187904372092</v>
      </c>
      <c r="O65" s="9">
        <f>'Ипотека в абс.вел.'!AB70*100/'Ипотека в абс.вел.'!P70-100</f>
        <v>14.390179335969847</v>
      </c>
      <c r="P65" s="9">
        <f>'Ипотека в абс.вел.'!AC70*100/'Ипотека в абс.вел.'!Q70-100</f>
        <v>14.029441281158299</v>
      </c>
      <c r="Q65" s="9">
        <f>'Ипотека в абс.вел.'!AD70*100/'Ипотека в абс.вел.'!R70-100</f>
        <v>13.360297597713895</v>
      </c>
      <c r="R65" s="9">
        <f>'Ипотека в абс.вел.'!AE70*100/'Ипотека в абс.вел.'!S70-100</f>
        <v>12.217826804921188</v>
      </c>
      <c r="S65" s="9">
        <f>'Ипотека в абс.вел.'!AF70*100/'Ипотека в абс.вел.'!T70-100</f>
        <v>11.589756702048376</v>
      </c>
      <c r="T65" s="9">
        <f>'Ипотека в абс.вел.'!AG70*100/'Ипотека в абс.вел.'!U70-100</f>
        <v>10.172110509423888</v>
      </c>
      <c r="U65" s="9">
        <f>'Ипотека в абс.вел.'!AH70*100/'Ипотека в абс.вел.'!V70-100</f>
        <v>10.573967835025485</v>
      </c>
      <c r="V65" s="9">
        <f>'Ипотека в абс.вел.'!AI70*100/'Ипотека в абс.вел.'!W70-100</f>
        <v>9.8032154128990783</v>
      </c>
      <c r="W65" s="9">
        <f>'Ипотека в абс.вел.'!AJ70*100/'Ипотека в абс.вел.'!X70-100</f>
        <v>8.4547509938039269</v>
      </c>
      <c r="X65" s="9">
        <f>'Ипотека в абс.вел.'!AK70*100/'Ипотека в абс.вел.'!Y70-100</f>
        <v>6.8844950333059529</v>
      </c>
      <c r="Y65" s="9">
        <f>'Ипотека в абс.вел.'!AL70*100/'Ипотека в абс.вел.'!Z70-100</f>
        <v>6.5172194046106284</v>
      </c>
      <c r="Z65" s="9">
        <f>'Ипотека в абс.вел.'!AM70*100/'Ипотека в абс.вел.'!AA70-100</f>
        <v>8.0188983363377702</v>
      </c>
      <c r="AA65" s="9">
        <f>'Ипотека в абс.вел.'!AN70*100/'Ипотека в абс.вел.'!AB70-100</f>
        <v>8.1239327910401613</v>
      </c>
      <c r="AB65" s="9">
        <f>'Ипотека в абс.вел.'!AO70*100/'Ипотека в абс.вел.'!AC70-100</f>
        <v>8.066929531897685</v>
      </c>
      <c r="AC65" s="9">
        <f>'Ипотека в абс.вел.'!AP70*100/'Ипотека в абс.вел.'!AD70-100</f>
        <v>7.5806887711673454</v>
      </c>
      <c r="AD65" s="9">
        <f>'Ипотека в абс.вел.'!AQ70*100/'Ипотека в абс.вел.'!AE70-100</f>
        <v>8.0416508595731102</v>
      </c>
      <c r="AE65" s="9">
        <f>'Ипотека в абс.вел.'!AR70*100/'Ипотека в абс.вел.'!AF70-100</f>
        <v>8.2956457524340976</v>
      </c>
      <c r="AF65" s="9">
        <f>'Ипотека в абс.вел.'!AS70*100/'Ипотека в абс.вел.'!AG70-100</f>
        <v>10.285698707813097</v>
      </c>
      <c r="AG65" s="9">
        <f>'Ипотека в абс.вел.'!AT70*100/'Ипотека в абс.вел.'!AH70-100</f>
        <v>11.492208838497973</v>
      </c>
      <c r="AH65" s="9">
        <f>'Ипотека в абс.вел.'!AU70*100/'Ипотека в абс.вел.'!AI70-100</f>
        <v>13.006459332470797</v>
      </c>
      <c r="AI65" s="9">
        <f>'Ипотека в абс.вел.'!AV70*100/'Ипотека в абс.вел.'!AJ70-100</f>
        <v>16.432849571016291</v>
      </c>
      <c r="AJ65" s="9">
        <f>'Ипотека в абс.вел.'!AW70*100/'Ипотека в абс.вел.'!AK70-100</f>
        <v>14.999493309269539</v>
      </c>
      <c r="AK65" s="9">
        <f>'Ипотека в абс.вел.'!AX70*100/'Ипотека в абс.вел.'!AL70-100</f>
        <v>14.374818787186072</v>
      </c>
      <c r="AL65" s="9">
        <f>'Ипотека в абс.вел.'!AY70*100/'Ипотека в абс.вел.'!AM70-100</f>
        <v>14.488137843109641</v>
      </c>
      <c r="AM65" s="9">
        <f>'Ипотека в абс.вел.'!AZ70*100/'Ипотека в абс.вел.'!AN70-100</f>
        <v>14.594615010551863</v>
      </c>
      <c r="AN65" s="9">
        <f>'Ипотека в абс.вел.'!BA70*100/'Ипотека в абс.вел.'!AO70-100</f>
        <v>15.647073131940616</v>
      </c>
      <c r="AO65" s="9">
        <f>'Ипотека в абс.вел.'!BB70*100/'Ипотека в абс.вел.'!AP70-100</f>
        <v>17.682376267115956</v>
      </c>
      <c r="AP65" s="9">
        <f>'Ипотека в абс.вел.'!BC70*100/'Ипотека в абс.вел.'!AQ70-100</f>
        <v>18.880115689191555</v>
      </c>
      <c r="AQ65" s="9">
        <f>'Ипотека в абс.вел.'!BD70*100/'Ипотека в абс.вел.'!AR70-100</f>
        <v>20.919514980103571</v>
      </c>
      <c r="AR65" s="9">
        <f>'Ипотека в абс.вел.'!BE70*100/'Ипотека в абс.вел.'!AS70-100</f>
        <v>19.691913574004786</v>
      </c>
      <c r="AS65" s="9">
        <f>'Ипотека в абс.вел.'!BF70*100/'Ипотека в абс.вел.'!AT70-100</f>
        <v>15.260973395958729</v>
      </c>
      <c r="AT65" s="9">
        <f>'Ипотека в абс.вел.'!BG70*100/'Ипотека в абс.вел.'!AU70-100</f>
        <v>14.811833799973741</v>
      </c>
      <c r="AU65" s="9">
        <f>'Ипотека в абс.вел.'!BH70*100/'Ипотека в абс.вел.'!AV70-100</f>
        <v>12.735953995004934</v>
      </c>
      <c r="AV65" s="9">
        <f>'Ипотека в абс.вел.'!BI70*100/'Ипотека в абс.вел.'!AW70-100</f>
        <v>13.05148755822249</v>
      </c>
      <c r="AW65" s="9">
        <f>'Ипотека в абс.вел.'!BJ70*100/'Ипотека в абс.вел.'!AX70-100</f>
        <v>15.969680526777807</v>
      </c>
      <c r="AX65" s="9">
        <f>'Ипотека в абс.вел.'!BK70*100/'Ипотека в абс.вел.'!AY70-100</f>
        <v>16.454204785032232</v>
      </c>
      <c r="AY65" s="9">
        <f>'Ипотека в абс.вел.'!BL70*100/'Ипотека в абс.вел.'!AZ70-100</f>
        <v>16.999555050180447</v>
      </c>
      <c r="AZ65" s="9">
        <f>'Ипотека в абс.вел.'!BM70*100/'Ипотека в абс.вел.'!BA70-100</f>
        <v>17.389818305369943</v>
      </c>
      <c r="BA65" s="9">
        <f>'Ипотека в абс.вел.'!BN70*100/'Ипотека в абс.вел.'!BB70-100</f>
        <v>14.592248368597978</v>
      </c>
      <c r="BB65" s="9">
        <f>'Ипотека в абс.вел.'!BO70*100/'Ипотека в абс.вел.'!BC70-100</f>
        <v>12.364436965253503</v>
      </c>
      <c r="BC65" s="9">
        <f>'Ипотека в абс.вел.'!BP70*100/'Ипотека в абс.вел.'!BD70-100</f>
        <v>9.9783511280500505</v>
      </c>
      <c r="BD65" s="9">
        <f>'Ипотека в абс.вел.'!BQ70*100/'Ипотека в абс.вел.'!BE70-100</f>
        <v>10.571967670168121</v>
      </c>
      <c r="BE65" s="9">
        <f>'Ипотека в абс.вел.'!BR70*100/'Ипотека в абс.вел.'!BF70-100</f>
        <v>13.881243453596028</v>
      </c>
      <c r="BF65" s="9">
        <f>'Ипотека в абс.вел.'!BS70*100/'Ипотека в абс.вел.'!BG70-100</f>
        <v>14.386639050037957</v>
      </c>
      <c r="BG65" s="9">
        <f>'Ипотека в абс.вел.'!BT70*100/'Ипотека в абс.вел.'!BH70-100</f>
        <v>15.727921095106979</v>
      </c>
      <c r="BH65" s="9">
        <f>'Ипотека в абс.вел.'!BU70*100/'Ипотека в абс.вел.'!BI70-100</f>
        <v>17.361448779383323</v>
      </c>
      <c r="BI65" s="9">
        <f>'Ипотека в абс.вел.'!BV70*100/'Ипотека в абс.вел.'!BJ70-100</f>
        <v>15.860737106241075</v>
      </c>
      <c r="BJ65" s="9">
        <f>'Ипотека в абс.вел.'!BW70*100/'Ипотека в абс.вел.'!BK70-100</f>
        <v>15.684199405129633</v>
      </c>
      <c r="BK65" s="9">
        <f>'Ипотека в абс.вел.'!BX70*100/'Ипотека в абс.вел.'!BL70-100</f>
        <v>15.462910143457776</v>
      </c>
      <c r="BL65" s="9">
        <f>'Ипотека в абс.вел.'!BY70*100/'Ипотека в абс.вел.'!BM70-100</f>
        <v>15.440328991232533</v>
      </c>
      <c r="BM65" s="9">
        <f>'Ипотека в абс.вел.'!BZ70*100/'Ипотека в абс.вел.'!BN70-100</f>
        <v>18.411266400111828</v>
      </c>
      <c r="BN65" s="9">
        <f>'Ипотека в абс.вел.'!CA70*100/'Ипотека в абс.вел.'!BO70-100</f>
        <v>21.807997343672724</v>
      </c>
      <c r="BO65" s="9">
        <f>'Ипотека в абс.вел.'!CB70*100/'Ипотека в абс.вел.'!BP70-100</f>
        <v>24.114749218377639</v>
      </c>
      <c r="BP65" s="9">
        <f>'Ипотека в абс.вел.'!CC70*100/'Ипотека в абс.вел.'!BQ70-100</f>
        <v>24.046048442554053</v>
      </c>
      <c r="BQ65" s="9">
        <f>'Ипотека в абс.вел.'!CD70*100/'Ипотека в абс.вел.'!BR70-100</f>
        <v>27.19091392769208</v>
      </c>
      <c r="BR65" s="9">
        <f>'Ипотека в абс.вел.'!CE70*100/'Ипотека в абс.вел.'!BS70-100</f>
        <v>28.644466912578025</v>
      </c>
      <c r="BS65" s="9">
        <f>'Ипотека в абс.вел.'!CF70*100/'Ипотека в абс.вел.'!BT70-100</f>
        <v>29.359625246929085</v>
      </c>
      <c r="BT65" s="9">
        <f>'Ипотека в абс.вел.'!CG70*100/'Ипотека в абс.вел.'!BU70-100</f>
        <v>28.986643979670248</v>
      </c>
      <c r="BU65" s="9">
        <f>'Ипотека в абс.вел.'!CH70*100/'Ипотека в абс.вел.'!BV70-100</f>
        <v>28.257130784187467</v>
      </c>
      <c r="BV65" s="9">
        <f>'Ипотека в абс.вел.'!CI70*100/'Ипотека в абс.вел.'!BW70-100</f>
        <v>27.456859455008143</v>
      </c>
      <c r="BW65" s="9">
        <f>'Ипотека в абс.вел.'!CJ70*100/'Ипотека в абс.вел.'!BX70-100</f>
        <v>25.831316703187113</v>
      </c>
      <c r="BX65" s="9">
        <f>'Ипотека в абс.вел.'!CK70*100/'Ипотека в абс.вел.'!BY70-100</f>
        <v>24.178472770470833</v>
      </c>
      <c r="BY65" s="9">
        <f>'Ипотека в абс.вел.'!CL70*100/'Ипотека в абс.вел.'!BZ70-100</f>
        <v>21.277060850936707</v>
      </c>
      <c r="BZ65" s="9">
        <f>'Ипотека в абс.вел.'!CM70*100/'Ипотека в абс.вел.'!CA70-100</f>
        <v>18.06927003102173</v>
      </c>
      <c r="CA65" s="9">
        <f>'Ипотека в абс.вел.'!CN70*100/'Ипотека в абс.вел.'!CB70-100</f>
        <v>18.102228032646209</v>
      </c>
      <c r="CB65" s="9">
        <f>'Ипотека в абс.вел.'!CO70*100/'Ипотека в абс.вел.'!CC70-100</f>
        <v>15.662030516190939</v>
      </c>
      <c r="CC65" s="9">
        <f>'Ипотека в абс.вел.'!CP70*100/'Ипотека в абс.вел.'!CD70-100</f>
        <v>11.539811564751531</v>
      </c>
      <c r="CD65" s="9">
        <f>'Ипотека в абс.вел.'!CQ70*100/'Ипотека в абс.вел.'!CE70-100</f>
        <v>5.9029436379130544</v>
      </c>
      <c r="CE65" s="9">
        <f>'Ипотека в абс.вел.'!CR70*100/'Ипотека в абс.вел.'!CF70-100</f>
        <v>2.6247721184958976</v>
      </c>
      <c r="CF65" s="9">
        <f>'Ипотека в абс.вел.'!CS70*100/'Ипотека в абс.вел.'!CG70-100</f>
        <v>3.3016705121383723</v>
      </c>
      <c r="CG65" s="9">
        <f>'Ипотека в абс.вел.'!CT70*100/'Ипотека в абс.вел.'!CH70-100</f>
        <v>2.7183328207079569</v>
      </c>
      <c r="CH65" s="9">
        <f>'Ипотека в абс.вел.'!CU70*100/'Ипотека в абс.вел.'!CI70-100</f>
        <v>3.212263194264807</v>
      </c>
      <c r="CI65" s="9">
        <f>'Ипотека в абс.вел.'!CV70*100/'Ипотека в абс.вел.'!CJ70-100</f>
        <v>3.1674822285075805</v>
      </c>
      <c r="CJ65" s="9">
        <f>'Ипотека в абс.вел.'!CW70*100/'Ипотека в абс.вел.'!CK70-100</f>
        <v>2.6125080221230377</v>
      </c>
      <c r="CK65" s="9">
        <f>'Ипотека в абс.вел.'!CX70*100/'Ипотека в абс.вел.'!CL70-100</f>
        <v>3.1262279421042223</v>
      </c>
      <c r="CL65" s="9">
        <f>'Ипотека в абс.вел.'!CY70*100/'Ипотека в абс.вел.'!CM70-100</f>
        <v>3.7987530287452671</v>
      </c>
      <c r="CM65" s="9">
        <f>'Ипотека в абс.вел.'!CZ70*100/'Ипотека в абс.вел.'!CN70-100</f>
        <v>1.785341162273653</v>
      </c>
      <c r="CN65" s="9">
        <f>'Ипотека в абс.вел.'!DA70*100/'Ипотека в абс.вел.'!CO70-100</f>
        <v>2.2661967563882826</v>
      </c>
      <c r="CO65" s="9">
        <f>'Ипотека в абс.вел.'!DB70*100/'Ипотека в абс.вел.'!CP70-100</f>
        <v>3.528099272304388</v>
      </c>
      <c r="CP65" s="9">
        <f>'Ипотека в абс.вел.'!DC70*100/'Ипотека в абс.вел.'!CQ70-100</f>
        <v>6.3829249810558224</v>
      </c>
      <c r="CQ65" s="9">
        <f>'Ипотека в абс.вел.'!DD70*100/'Ипотека в абс.вел.'!CR70-100</f>
        <v>8.7819129406375964</v>
      </c>
      <c r="CR65" s="9">
        <f>'Ипотека в абс.вел.'!DE70*100/'Ипотека в абс.вел.'!CS70-100</f>
        <v>8.0574738698494741</v>
      </c>
      <c r="CS65" s="9">
        <f>'Ипотека в абс.вел.'!DF70*100/'Ипотека в абс.вел.'!CT70-100</f>
        <v>9.0750281386587943</v>
      </c>
    </row>
    <row r="66" spans="1:97" ht="63" x14ac:dyDescent="0.25">
      <c r="A66" s="10" t="s">
        <v>94</v>
      </c>
      <c r="B66" s="9">
        <f>'Ипотека в абс.вел.'!O71*100/'Ипотека в абс.вел.'!C71-100</f>
        <v>12.031749926248594</v>
      </c>
      <c r="C66" s="9">
        <f>'Ипотека в абс.вел.'!P71*100/'Ипотека в абс.вел.'!D71-100</f>
        <v>12.884396654409386</v>
      </c>
      <c r="D66" s="9">
        <f>'Ипотека в абс.вел.'!Q71*100/'Ипотека в абс.вел.'!E71-100</f>
        <v>14.051120377116405</v>
      </c>
      <c r="E66" s="9">
        <f>'Ипотека в абс.вел.'!R71*100/'Ипотека в абс.вел.'!F71-100</f>
        <v>14.577622342557262</v>
      </c>
      <c r="F66" s="9">
        <f>'Ипотека в абс.вел.'!S71*100/'Ипотека в абс.вел.'!G71-100</f>
        <v>14.697916256578694</v>
      </c>
      <c r="G66" s="9">
        <f>'Ипотека в абс.вел.'!T71*100/'Ипотека в абс.вел.'!H71-100</f>
        <v>14.782875197303355</v>
      </c>
      <c r="H66" s="9">
        <f>'Ипотека в абс.вел.'!U71*100/'Ипотека в абс.вел.'!I71-100</f>
        <v>14.649416234745331</v>
      </c>
      <c r="I66" s="9">
        <f>'Ипотека в абс.вел.'!V71*100/'Ипотека в абс.вел.'!J71-100</f>
        <v>14.296339570908685</v>
      </c>
      <c r="J66" s="9">
        <f>'Ипотека в абс.вел.'!W71*100/'Ипотека в абс.вел.'!K71-100</f>
        <v>14.270840376949252</v>
      </c>
      <c r="K66" s="9">
        <f>'Ипотека в абс.вел.'!X71*100/'Ипотека в абс.вел.'!L71-100</f>
        <v>12.379908237131104</v>
      </c>
      <c r="L66" s="9">
        <f>'Ипотека в абс.вел.'!Y71*100/'Ипотека в абс.вел.'!M71-100</f>
        <v>15.640786426004055</v>
      </c>
      <c r="M66" s="9">
        <f>'Ипотека в абс.вел.'!Z71*100/'Ипотека в абс.вел.'!N71-100</f>
        <v>16.190820911942396</v>
      </c>
      <c r="N66" s="9">
        <f>'Ипотека в абс.вел.'!AA71*100/'Ипотека в абс.вел.'!O71-100</f>
        <v>12.673964402485453</v>
      </c>
      <c r="O66" s="9">
        <f>'Ипотека в абс.вел.'!AB71*100/'Ипотека в абс.вел.'!P71-100</f>
        <v>11.83173898573412</v>
      </c>
      <c r="P66" s="9">
        <f>'Ипотека в абс.вел.'!AC71*100/'Ипотека в абс.вел.'!Q71-100</f>
        <v>11.418608498185222</v>
      </c>
      <c r="Q66" s="9">
        <f>'Ипотека в абс.вел.'!AD71*100/'Ипотека в абс.вел.'!R71-100</f>
        <v>10.797933882463852</v>
      </c>
      <c r="R66" s="9">
        <f>'Ипотека в абс.вел.'!AE71*100/'Ипотека в абс.вел.'!S71-100</f>
        <v>9.6871881147988574</v>
      </c>
      <c r="S66" s="9">
        <f>'Ипотека в абс.вел.'!AF71*100/'Ипотека в абс.вел.'!T71-100</f>
        <v>9.0531298180413842</v>
      </c>
      <c r="T66" s="9">
        <f>'Ипотека в абс.вел.'!AG71*100/'Ипотека в абс.вел.'!U71-100</f>
        <v>7.683562887152334</v>
      </c>
      <c r="U66" s="9">
        <f>'Ипотека в абс.вел.'!AH71*100/'Ипотека в абс.вел.'!V71-100</f>
        <v>8.3865831485549194</v>
      </c>
      <c r="V66" s="9">
        <f>'Ипотека в абс.вел.'!AI71*100/'Ипотека в абс.вел.'!W71-100</f>
        <v>7.558928550272384</v>
      </c>
      <c r="W66" s="9">
        <f>'Ипотека в абс.вел.'!AJ71*100/'Ипотека в абс.вел.'!X71-100</f>
        <v>6.2864500310175089</v>
      </c>
      <c r="X66" s="9">
        <f>'Ипотека в абс.вел.'!AK71*100/'Ипотека в абс.вел.'!Y71-100</f>
        <v>4.1623234506599118</v>
      </c>
      <c r="Y66" s="9">
        <f>'Ипотека в абс.вел.'!AL71*100/'Ипотека в абс.вел.'!Z71-100</f>
        <v>3.8188395438023264</v>
      </c>
      <c r="Z66" s="9">
        <f>'Ипотека в абс.вел.'!AM71*100/'Ипотека в абс.вел.'!AA71-100</f>
        <v>5.0684995998305169</v>
      </c>
      <c r="AA66" s="9">
        <f>'Ипотека в абс.вел.'!AN71*100/'Ипотека в абс.вел.'!AB71-100</f>
        <v>5.1076147345814462</v>
      </c>
      <c r="AB66" s="9">
        <f>'Ипотека в абс.вел.'!AO71*100/'Ипотека в абс.вел.'!AC71-100</f>
        <v>4.9424760104344756</v>
      </c>
      <c r="AC66" s="9">
        <f>'Ипотека в абс.вел.'!AP71*100/'Ипотека в абс.вел.'!AD71-100</f>
        <v>4.7692399656055642</v>
      </c>
      <c r="AD66" s="9">
        <f>'Ипотека в абс.вел.'!AQ71*100/'Ипотека в абс.вел.'!AE71-100</f>
        <v>5.43291297589154</v>
      </c>
      <c r="AE66" s="9">
        <f>'Ипотека в абс.вел.'!AR71*100/'Ипотека в абс.вел.'!AF71-100</f>
        <v>5.6594452170094485</v>
      </c>
      <c r="AF66" s="9">
        <f>'Ипотека в абс.вел.'!AS71*100/'Ипотека в абс.вел.'!AG71-100</f>
        <v>7.6550658591489906</v>
      </c>
      <c r="AG66" s="9">
        <f>'Ипотека в абс.вел.'!AT71*100/'Ипотека в абс.вел.'!AH71-100</f>
        <v>8.9350225733120112</v>
      </c>
      <c r="AH66" s="9">
        <f>'Ипотека в абс.вел.'!AU71*100/'Ипотека в абс.вел.'!AI71-100</f>
        <v>10.643928256395185</v>
      </c>
      <c r="AI66" s="9">
        <f>'Ипотека в абс.вел.'!AV71*100/'Ипотека в абс.вел.'!AJ71-100</f>
        <v>14.420866328504175</v>
      </c>
      <c r="AJ66" s="9">
        <f>'Ипотека в абс.вел.'!AW71*100/'Ипотека в абс.вел.'!AK71-100</f>
        <v>13.307962449887228</v>
      </c>
      <c r="AK66" s="9">
        <f>'Ипотека в абс.вел.'!AX71*100/'Ипотека в абс.вел.'!AL71-100</f>
        <v>13.451904483518462</v>
      </c>
      <c r="AL66" s="9">
        <f>'Ипотека в абс.вел.'!AY71*100/'Ипотека в абс.вел.'!AM71-100</f>
        <v>13.336111409829016</v>
      </c>
      <c r="AM66" s="9">
        <f>'Ипотека в абс.вел.'!AZ71*100/'Ипотека в абс.вел.'!AN71-100</f>
        <v>13.48731843823569</v>
      </c>
      <c r="AN66" s="9">
        <f>'Ипотека в абс.вел.'!BA71*100/'Ипотека в абс.вел.'!AO71-100</f>
        <v>14.505276171133389</v>
      </c>
      <c r="AO66" s="9">
        <f>'Ипотека в абс.вел.'!BB71*100/'Ипотека в абс.вел.'!AP71-100</f>
        <v>16.296319053408183</v>
      </c>
      <c r="AP66" s="9">
        <f>'Ипотека в абс.вел.'!BC71*100/'Ипотека в абс.вел.'!AQ71-100</f>
        <v>17.34722809895004</v>
      </c>
      <c r="AQ66" s="9">
        <f>'Ипотека в абс.вел.'!BD71*100/'Ипотека в абс.вел.'!AR71-100</f>
        <v>19.092562126591048</v>
      </c>
      <c r="AR66" s="9">
        <f>'Ипотека в абс.вел.'!BE71*100/'Ипотека в абс.вел.'!AS71-100</f>
        <v>18.139889444411324</v>
      </c>
      <c r="AS66" s="9">
        <f>'Ипотека в абс.вел.'!BF71*100/'Ипотека в абс.вел.'!AT71-100</f>
        <v>15.171043827367015</v>
      </c>
      <c r="AT66" s="9">
        <f>'Ипотека в абс.вел.'!BG71*100/'Ипотека в абс.вел.'!AU71-100</f>
        <v>14.355158527361553</v>
      </c>
      <c r="AU66" s="9">
        <f>'Ипотека в абс.вел.'!BH71*100/'Ипотека в абс.вел.'!AV71-100</f>
        <v>12.890391408000383</v>
      </c>
      <c r="AV66" s="9">
        <f>'Ипотека в абс.вел.'!BI71*100/'Ипотека в абс.вел.'!AW71-100</f>
        <v>13.551127864536582</v>
      </c>
      <c r="AW66" s="9">
        <f>'Ипотека в абс.вел.'!BJ71*100/'Ипотека в абс.вел.'!AX71-100</f>
        <v>15.473496034215543</v>
      </c>
      <c r="AX66" s="9">
        <f>'Ипотека в абс.вел.'!BK71*100/'Ипотека в абс.вел.'!AY71-100</f>
        <v>15.774554339188498</v>
      </c>
      <c r="AY66" s="9">
        <f>'Ипотека в абс.вел.'!BL71*100/'Ипотека в абс.вел.'!AZ71-100</f>
        <v>16.251653659185735</v>
      </c>
      <c r="AZ66" s="9">
        <f>'Ипотека в абс.вел.'!BM71*100/'Ипотека в абс.вел.'!BA71-100</f>
        <v>16.487046112677035</v>
      </c>
      <c r="BA66" s="9">
        <f>'Ипотека в абс.вел.'!BN71*100/'Ипотека в абс.вел.'!BB71-100</f>
        <v>13.617631519359946</v>
      </c>
      <c r="BB66" s="9">
        <f>'Ипотека в абс.вел.'!BO71*100/'Ипотека в абс.вел.'!BC71-100</f>
        <v>11.422783116183112</v>
      </c>
      <c r="BC66" s="9">
        <f>'Ипотека в абс.вел.'!BP71*100/'Ипотека в абс.вел.'!BD71-100</f>
        <v>9.2071397411662019</v>
      </c>
      <c r="BD66" s="9">
        <f>'Ипотека в абс.вел.'!BQ71*100/'Ипотека в абс.вел.'!BE71-100</f>
        <v>9.502936097963655</v>
      </c>
      <c r="BE66" s="9">
        <f>'Ипотека в абс.вел.'!BR71*100/'Ипотека в абс.вел.'!BF71-100</f>
        <v>11.537888938514214</v>
      </c>
      <c r="BF66" s="9">
        <f>'Ипотека в абс.вел.'!BS71*100/'Ипотека в абс.вел.'!BG71-100</f>
        <v>12.05118212987162</v>
      </c>
      <c r="BG66" s="9">
        <f>'Ипотека в абс.вел.'!BT71*100/'Ипотека в абс.вел.'!BH71-100</f>
        <v>12.474044043902651</v>
      </c>
      <c r="BH66" s="9">
        <f>'Ипотека в абс.вел.'!BU71*100/'Ипотека в абс.вел.'!BI71-100</f>
        <v>13.685815356188101</v>
      </c>
      <c r="BI66" s="9">
        <f>'Ипотека в абс.вел.'!BV71*100/'Ипотека в абс.вел.'!BJ71-100</f>
        <v>13.024165865714679</v>
      </c>
      <c r="BJ66" s="9">
        <f>'Ипотека в абс.вел.'!BW71*100/'Ипотека в абс.вел.'!BK71-100</f>
        <v>12.925532459815798</v>
      </c>
      <c r="BK66" s="9">
        <f>'Ипотека в абс.вел.'!BX71*100/'Ипотека в абс.вел.'!BL71-100</f>
        <v>12.707732916745229</v>
      </c>
      <c r="BL66" s="9">
        <f>'Ипотека в абс.вел.'!BY71*100/'Ипотека в абс.вел.'!BM71-100</f>
        <v>12.806644135570551</v>
      </c>
      <c r="BM66" s="9">
        <f>'Ипотека в абс.вел.'!BZ71*100/'Ипотека в абс.вел.'!BN71-100</f>
        <v>15.478768633911727</v>
      </c>
      <c r="BN66" s="9">
        <f>'Ипотека в абс.вел.'!CA71*100/'Ипотека в абс.вел.'!BO71-100</f>
        <v>18.627228568378356</v>
      </c>
      <c r="BO66" s="9">
        <f>'Ипотека в абс.вел.'!CB71*100/'Ипотека в абс.вел.'!BP71-100</f>
        <v>20.745854790334448</v>
      </c>
      <c r="BP66" s="9">
        <f>'Ипотека в абс.вел.'!CC71*100/'Ипотека в абс.вел.'!BQ71-100</f>
        <v>20.377850420217868</v>
      </c>
      <c r="BQ66" s="9">
        <f>'Ипотека в абс.вел.'!CD71*100/'Ипотека в абс.вел.'!BR71-100</f>
        <v>22.904105842980485</v>
      </c>
      <c r="BR66" s="9">
        <f>'Ипотека в абс.вел.'!CE71*100/'Ипотека в абс.вел.'!BS71-100</f>
        <v>24.527862418837643</v>
      </c>
      <c r="BS66" s="9">
        <f>'Ипотека в абс.вел.'!CF71*100/'Ипотека в абс.вел.'!BT71-100</f>
        <v>25.089875822226404</v>
      </c>
      <c r="BT66" s="9">
        <f>'Ипотека в абс.вел.'!CG71*100/'Ипотека в абс.вел.'!BU71-100</f>
        <v>24.727617682139254</v>
      </c>
      <c r="BU66" s="9">
        <f>'Ипотека в абс.вел.'!CH71*100/'Ипотека в абс.вел.'!BV71-100</f>
        <v>23.024825215178183</v>
      </c>
      <c r="BV66" s="9">
        <f>'Ипотека в абс.вел.'!CI71*100/'Ипотека в абс.вел.'!BW71-100</f>
        <v>22.057213704678091</v>
      </c>
      <c r="BW66" s="9">
        <f>'Ипотека в абс.вел.'!CJ71*100/'Ипотека в абс.вел.'!BX71-100</f>
        <v>20.267654439001078</v>
      </c>
      <c r="BX66" s="9">
        <f>'Ипотека в абс.вел.'!CK71*100/'Ипотека в абс.вел.'!BY71-100</f>
        <v>18.706241380322197</v>
      </c>
      <c r="BY66" s="9">
        <f>'Ипотека в абс.вел.'!CL71*100/'Ипотека в абс.вел.'!BZ71-100</f>
        <v>15.460572677721373</v>
      </c>
      <c r="BZ66" s="9">
        <f>'Ипотека в абс.вел.'!CM71*100/'Ипотека в абс.вел.'!CA71-100</f>
        <v>12.719009612518207</v>
      </c>
      <c r="CA66" s="9">
        <f>'Ипотека в абс.вел.'!CN71*100/'Ипотека в абс.вел.'!CB71-100</f>
        <v>12.56971458030651</v>
      </c>
      <c r="CB66" s="9">
        <f>'Ипотека в абс.вел.'!CO71*100/'Ипотека в абс.вел.'!CC71-100</f>
        <v>10.304014789169557</v>
      </c>
      <c r="CC66" s="9">
        <f>'Ипотека в абс.вел.'!CP71*100/'Ипотека в абс.вел.'!CD71-100</f>
        <v>6.5921112927022421</v>
      </c>
      <c r="CD66" s="9">
        <f>'Ипотека в абс.вел.'!CQ71*100/'Ипотека в абс.вел.'!CE71-100</f>
        <v>0.89062207748617084</v>
      </c>
      <c r="CE66" s="9">
        <f>'Ипотека в абс.вел.'!CR71*100/'Ипотека в абс.вел.'!CF71-100</f>
        <v>-2.0765301640290659</v>
      </c>
      <c r="CF66" s="9">
        <f>'Ипотека в абс.вел.'!CS71*100/'Ипотека в абс.вел.'!CG71-100</f>
        <v>-2.0158503261480831</v>
      </c>
      <c r="CG66" s="9">
        <f>'Ипотека в абс.вел.'!CT71*100/'Ипотека в абс.вел.'!CH71-100</f>
        <v>-2.1820704365128307</v>
      </c>
      <c r="CH66" s="9">
        <f>'Ипотека в абс.вел.'!CU71*100/'Ипотека в абс.вел.'!CI71-100</f>
        <v>-1.6383776270900938</v>
      </c>
      <c r="CI66" s="9">
        <f>'Ипотека в абс.вел.'!CV71*100/'Ипотека в абс.вел.'!CJ71-100</f>
        <v>-1.3462226284624279</v>
      </c>
      <c r="CJ66" s="9">
        <f>'Ипотека в абс.вел.'!CW71*100/'Ипотека в абс.вел.'!CK71-100</f>
        <v>-1.6267900004696685</v>
      </c>
      <c r="CK66" s="9">
        <f>'Ипотека в абс.вел.'!CX71*100/'Ипотека в абс.вел.'!CL71-100</f>
        <v>-0.43371465013851207</v>
      </c>
      <c r="CL66" s="9">
        <f>'Ипотека в абс.вел.'!CY71*100/'Ипотека в абс.вел.'!CM71-100</f>
        <v>0.20508777357511576</v>
      </c>
      <c r="CM66" s="9">
        <f>'Ипотека в абс.вел.'!CZ71*100/'Ипотека в абс.вел.'!CN71-100</f>
        <v>-1.4204441091978595</v>
      </c>
      <c r="CN66" s="9">
        <f>'Ипотека в абс.вел.'!DA71*100/'Ипотека в абс.вел.'!CO71-100</f>
        <v>-0.96367440845712338</v>
      </c>
      <c r="CO66" s="9">
        <f>'Ипотека в абс.вел.'!DB71*100/'Ипотека в абс.вел.'!CP71-100</f>
        <v>0.33721490803003462</v>
      </c>
      <c r="CP66" s="9">
        <f>'Ипотека в абс.вел.'!DC71*100/'Ипотека в абс.вел.'!CQ71-100</f>
        <v>3.4853275430777302</v>
      </c>
      <c r="CQ66" s="9">
        <f>'Ипотека в абс.вел.'!DD71*100/'Ипотека в абс.вел.'!CR71-100</f>
        <v>5.8075215568064209</v>
      </c>
      <c r="CR66" s="9">
        <f>'Ипотека в абс.вел.'!DE71*100/'Ипотека в абс.вел.'!CS71-100</f>
        <v>5.6071340078985799</v>
      </c>
      <c r="CS66" s="9">
        <f>'Ипотека в абс.вел.'!DF71*100/'Ипотека в абс.вел.'!CT71-100</f>
        <v>6.7735056216639151</v>
      </c>
    </row>
    <row r="67" spans="1:97" ht="31.5" x14ac:dyDescent="0.25">
      <c r="A67" s="10" t="s">
        <v>95</v>
      </c>
      <c r="B67" s="9">
        <f>'Ипотека в абс.вел.'!O72*100/'Ипотека в абс.вел.'!C72-100</f>
        <v>17.382538960818835</v>
      </c>
      <c r="C67" s="9">
        <f>'Ипотека в абс.вел.'!P72*100/'Ипотека в абс.вел.'!D72-100</f>
        <v>18.45499976439902</v>
      </c>
      <c r="D67" s="9">
        <f>'Ипотека в абс.вел.'!Q72*100/'Ипотека в абс.вел.'!E72-100</f>
        <v>19.390476740470106</v>
      </c>
      <c r="E67" s="9">
        <f>'Ипотека в абс.вел.'!R72*100/'Ипотека в абс.вел.'!F72-100</f>
        <v>19.181271617741857</v>
      </c>
      <c r="F67" s="9">
        <f>'Ипотека в абс.вел.'!S72*100/'Ипотека в абс.вел.'!G72-100</f>
        <v>19.277674593089998</v>
      </c>
      <c r="G67" s="9">
        <f>'Ипотека в абс.вел.'!T72*100/'Ипотека в абс.вел.'!H72-100</f>
        <v>19.278677437487403</v>
      </c>
      <c r="H67" s="9">
        <f>'Ипотека в абс.вел.'!U72*100/'Ипотека в абс.вел.'!I72-100</f>
        <v>18.665315299262929</v>
      </c>
      <c r="I67" s="9">
        <f>'Ипотека в абс.вел.'!V72*100/'Ипотека в абс.вел.'!J72-100</f>
        <v>18.960522881838926</v>
      </c>
      <c r="J67" s="9">
        <f>'Ипотека в абс.вел.'!W72*100/'Ипотека в абс.вел.'!K72-100</f>
        <v>18.957436683051299</v>
      </c>
      <c r="K67" s="9">
        <f>'Ипотека в абс.вел.'!X72*100/'Ипотека в абс.вел.'!L72-100</f>
        <v>17.566475816354071</v>
      </c>
      <c r="L67" s="9">
        <f>'Ипотека в абс.вел.'!Y72*100/'Ипотека в абс.вел.'!M72-100</f>
        <v>19.505567092465938</v>
      </c>
      <c r="M67" s="9">
        <f>'Ипотека в абс.вел.'!Z72*100/'Ипотека в абс.вел.'!N72-100</f>
        <v>19.07045922992549</v>
      </c>
      <c r="N67" s="9">
        <f>'Ипотека в абс.вел.'!AA72*100/'Ипотека в абс.вел.'!O72-100</f>
        <v>16.155176342176958</v>
      </c>
      <c r="O67" s="9">
        <f>'Ипотека в абс.вел.'!AB72*100/'Ипотека в абс.вел.'!P72-100</f>
        <v>14.93125327754467</v>
      </c>
      <c r="P67" s="9">
        <f>'Ипотека в абс.вел.'!AC72*100/'Ипотека в абс.вел.'!Q72-100</f>
        <v>14.821258838700473</v>
      </c>
      <c r="Q67" s="9">
        <f>'Ипотека в абс.вел.'!AD72*100/'Ипотека в абс.вел.'!R72-100</f>
        <v>14.109749822642229</v>
      </c>
      <c r="R67" s="9">
        <f>'Ипотека в абс.вел.'!AE72*100/'Ипотека в абс.вел.'!S72-100</f>
        <v>12.607486945413683</v>
      </c>
      <c r="S67" s="9">
        <f>'Ипотека в абс.вел.'!AF72*100/'Ипотека в абс.вел.'!T72-100</f>
        <v>11.477203223604121</v>
      </c>
      <c r="T67" s="9">
        <f>'Ипотека в абс.вел.'!AG72*100/'Ипотека в абс.вел.'!U72-100</f>
        <v>10.589483367399211</v>
      </c>
      <c r="U67" s="9">
        <f>'Ипотека в абс.вел.'!AH72*100/'Ипотека в абс.вел.'!V72-100</f>
        <v>10.702716641916012</v>
      </c>
      <c r="V67" s="9">
        <f>'Ипотека в абс.вел.'!AI72*100/'Ипотека в абс.вел.'!W72-100</f>
        <v>10.098633909145718</v>
      </c>
      <c r="W67" s="9">
        <f>'Ипотека в абс.вел.'!AJ72*100/'Ипотека в абс.вел.'!X72-100</f>
        <v>9.554443867746329</v>
      </c>
      <c r="X67" s="9">
        <f>'Ипотека в абс.вел.'!AK72*100/'Ипотека в абс.вел.'!Y72-100</f>
        <v>9.1919297374138011</v>
      </c>
      <c r="Y67" s="9">
        <f>'Ипотека в абс.вел.'!AL72*100/'Ипотека в абс.вел.'!Z72-100</f>
        <v>8.4114458070002343</v>
      </c>
      <c r="Z67" s="9">
        <f>'Ипотека в абс.вел.'!AM72*100/'Ипотека в абс.вел.'!AA72-100</f>
        <v>10.227902191975943</v>
      </c>
      <c r="AA67" s="9">
        <f>'Ипотека в абс.вел.'!AN72*100/'Ипотека в абс.вел.'!AB72-100</f>
        <v>10.399007379350877</v>
      </c>
      <c r="AB67" s="9">
        <f>'Ипотека в абс.вел.'!AO72*100/'Ипотека в абс.вел.'!AC72-100</f>
        <v>10.120693665520889</v>
      </c>
      <c r="AC67" s="9">
        <f>'Ипотека в абс.вел.'!AP72*100/'Ипотека в абс.вел.'!AD72-100</f>
        <v>8.9616004502545508</v>
      </c>
      <c r="AD67" s="9">
        <f>'Ипотека в абс.вел.'!AQ72*100/'Ипотека в абс.вел.'!AE72-100</f>
        <v>9.0588609608654167</v>
      </c>
      <c r="AE67" s="9">
        <f>'Ипотека в абс.вел.'!AR72*100/'Ипотека в абс.вел.'!AF72-100</f>
        <v>8.9439085207666977</v>
      </c>
      <c r="AF67" s="9">
        <f>'Ипотека в абс.вел.'!AS72*100/'Ипотека в абс.вел.'!AG72-100</f>
        <v>10.99025321543408</v>
      </c>
      <c r="AG67" s="9">
        <f>'Ипотека в абс.вел.'!AT72*100/'Ипотека в абс.вел.'!AH72-100</f>
        <v>12.377639751552792</v>
      </c>
      <c r="AH67" s="9">
        <f>'Ипотека в абс.вел.'!AU72*100/'Ипотека в абс.вел.'!AI72-100</f>
        <v>13.435952875271809</v>
      </c>
      <c r="AI67" s="9">
        <f>'Ипотека в абс.вел.'!AV72*100/'Ипотека в абс.вел.'!AJ72-100</f>
        <v>14.864831744319986</v>
      </c>
      <c r="AJ67" s="9">
        <f>'Ипотека в абс.вел.'!AW72*100/'Ипотека в абс.вел.'!AK72-100</f>
        <v>13.649869552613779</v>
      </c>
      <c r="AK67" s="9">
        <f>'Ипотека в абс.вел.'!AX72*100/'Ипотека в абс.вел.'!AL72-100</f>
        <v>9.1331847479067534</v>
      </c>
      <c r="AL67" s="9">
        <f>'Ипотека в абс.вел.'!AY72*100/'Ипотека в абс.вел.'!AM72-100</f>
        <v>8.5609677303564382</v>
      </c>
      <c r="AM67" s="9">
        <f>'Ипотека в абс.вел.'!AZ72*100/'Ипотека в абс.вел.'!AN72-100</f>
        <v>8.2364214984561102</v>
      </c>
      <c r="AN67" s="9">
        <f>'Ипотека в абс.вел.'!BA72*100/'Ипотека в абс.вел.'!AO72-100</f>
        <v>8.7164683517566743</v>
      </c>
      <c r="AO67" s="9">
        <f>'Ипотека в абс.вел.'!BB72*100/'Ипотека в абс.вел.'!AP72-100</f>
        <v>11.219243050338093</v>
      </c>
      <c r="AP67" s="9">
        <f>'Ипотека в абс.вел.'!BC72*100/'Ипотека в абс.вел.'!AQ72-100</f>
        <v>12.444423698551802</v>
      </c>
      <c r="AQ67" s="9">
        <f>'Ипотека в абс.вел.'!BD72*100/'Ипотека в абс.вел.'!AR72-100</f>
        <v>14.422943542793732</v>
      </c>
      <c r="AR67" s="9">
        <f>'Ипотека в абс.вел.'!BE72*100/'Ипотека в абс.вел.'!AS72-100</f>
        <v>13.069506371228755</v>
      </c>
      <c r="AS67" s="9">
        <f>'Ипотека в абс.вел.'!BF72*100/'Ипотека в абс.вел.'!AT72-100</f>
        <v>8.3425451008135809</v>
      </c>
      <c r="AT67" s="9">
        <f>'Ипотека в абс.вел.'!BG72*100/'Ипотека в абс.вел.'!AU72-100</f>
        <v>8.1645692997465886</v>
      </c>
      <c r="AU67" s="9">
        <f>'Ипотека в абс.вел.'!BH72*100/'Ипотека в абс.вел.'!AV72-100</f>
        <v>3.6721717236376037</v>
      </c>
      <c r="AV67" s="9">
        <f>'Ипотека в абс.вел.'!BI72*100/'Ипотека в абс.вел.'!AW72-100</f>
        <v>3.606006823036779</v>
      </c>
      <c r="AW67" s="9">
        <f>'Ипотека в абс.вел.'!BJ72*100/'Ипотека в абс.вел.'!AX72-100</f>
        <v>10.34376172918553</v>
      </c>
      <c r="AX67" s="9">
        <f>'Ипотека в абс.вел.'!BK72*100/'Ипотека в абс.вел.'!AY72-100</f>
        <v>10.998324736586866</v>
      </c>
      <c r="AY67" s="9">
        <f>'Ипотека в абс.вел.'!BL72*100/'Ипотека в абс.вел.'!AZ72-100</f>
        <v>11.292067898873086</v>
      </c>
      <c r="AZ67" s="9">
        <f>'Ипотека в абс.вел.'!BM72*100/'Ипотека в абс.вел.'!BA72-100</f>
        <v>12.043693197763531</v>
      </c>
      <c r="BA67" s="9">
        <f>'Ипотека в абс.вел.'!BN72*100/'Ипотека в абс.вел.'!BB72-100</f>
        <v>9.293758773920473</v>
      </c>
      <c r="BB67" s="9">
        <f>'Ипотека в абс.вел.'!BO72*100/'Ипотека в абс.вел.'!BC72-100</f>
        <v>7.4711749016677516</v>
      </c>
      <c r="BC67" s="9">
        <f>'Ипотека в абс.вел.'!BP72*100/'Ипотека в абс.вел.'!BD72-100</f>
        <v>5.3775824619891921</v>
      </c>
      <c r="BD67" s="9">
        <f>'Ипотека в абс.вел.'!BQ72*100/'Ипотека в абс.вел.'!BE72-100</f>
        <v>6.1922634239103189</v>
      </c>
      <c r="BE67" s="9">
        <f>'Ипотека в абс.вел.'!BR72*100/'Ипотека в абс.вел.'!BF72-100</f>
        <v>9.1581557172154078</v>
      </c>
      <c r="BF67" s="9">
        <f>'Ипотека в абс.вел.'!BS72*100/'Ипотека в абс.вел.'!BG72-100</f>
        <v>9.8240836228561079</v>
      </c>
      <c r="BG67" s="9">
        <f>'Ипотека в абс.вел.'!BT72*100/'Ипотека в абс.вел.'!BH72-100</f>
        <v>14.698376108835703</v>
      </c>
      <c r="BH67" s="9">
        <f>'Ипотека в абс.вел.'!BU72*100/'Ипотека в абс.вел.'!BI72-100</f>
        <v>16.39107153847732</v>
      </c>
      <c r="BI67" s="9">
        <f>'Ипотека в абс.вел.'!BV72*100/'Ипотека в абс.вел.'!BJ72-100</f>
        <v>11.523070150866374</v>
      </c>
      <c r="BJ67" s="9">
        <f>'Ипотека в абс.вел.'!BW72*100/'Ипотека в абс.вел.'!BK72-100</f>
        <v>11.44164986942836</v>
      </c>
      <c r="BK67" s="9">
        <f>'Ипотека в абс.вел.'!BX72*100/'Ипотека в абс.вел.'!BL72-100</f>
        <v>11.803182086034184</v>
      </c>
      <c r="BL67" s="9">
        <f>'Ипотека в абс.вел.'!BY72*100/'Ипотека в абс.вел.'!BM72-100</f>
        <v>11.743285422527066</v>
      </c>
      <c r="BM67" s="9">
        <f>'Ипотека в абс.вел.'!BZ72*100/'Ипотека в абс.вел.'!BN72-100</f>
        <v>15.209665269542043</v>
      </c>
      <c r="BN67" s="9">
        <f>'Ипотека в абс.вел.'!CA72*100/'Ипотека в абс.вел.'!BO72-100</f>
        <v>18.399706439028165</v>
      </c>
      <c r="BO67" s="9">
        <f>'Ипотека в абс.вел.'!CB72*100/'Ипотека в абс.вел.'!BP72-100</f>
        <v>20.74816888445757</v>
      </c>
      <c r="BP67" s="9">
        <f>'Ипотека в абс.вел.'!CC72*100/'Ипотека в абс.вел.'!BQ72-100</f>
        <v>19.960038453563556</v>
      </c>
      <c r="BQ67" s="9">
        <f>'Ипотека в абс.вел.'!CD72*100/'Ипотека в абс.вел.'!BR72-100</f>
        <v>23.753353211137807</v>
      </c>
      <c r="BR67" s="9">
        <f>'Ипотека в абс.вел.'!CE72*100/'Ипотека в абс.вел.'!BS72-100</f>
        <v>22.495418866066785</v>
      </c>
      <c r="BS67" s="9">
        <f>'Ипотека в абс.вел.'!CF72*100/'Ипотека в абс.вел.'!BT72-100</f>
        <v>23.293287994473204</v>
      </c>
      <c r="BT67" s="9">
        <f>'Ипотека в абс.вел.'!CG72*100/'Ипотека в абс.вел.'!BU72-100</f>
        <v>22.408672277794921</v>
      </c>
      <c r="BU67" s="9">
        <f>'Ипотека в абс.вел.'!CH72*100/'Ипотека в абс.вел.'!BV72-100</f>
        <v>23.070850601934083</v>
      </c>
      <c r="BV67" s="9">
        <f>'Ипотека в абс.вел.'!CI72*100/'Ипотека в абс.вел.'!BW72-100</f>
        <v>22.419231248997633</v>
      </c>
      <c r="BW67" s="9">
        <f>'Ипотека в абс.вел.'!CJ72*100/'Ипотека в абс.вел.'!BX72-100</f>
        <v>20.821693986190908</v>
      </c>
      <c r="BX67" s="9">
        <f>'Ипотека в абс.вел.'!CK72*100/'Ипотека в абс.вел.'!BY72-100</f>
        <v>19.150128454920079</v>
      </c>
      <c r="BY67" s="9">
        <f>'Ипотека в абс.вел.'!CL72*100/'Ипотека в абс.вел.'!BZ72-100</f>
        <v>16.565656565656568</v>
      </c>
      <c r="BZ67" s="9">
        <f>'Ипотека в абс.вел.'!CM72*100/'Ипотека в абс.вел.'!CA72-100</f>
        <v>11.533317021450131</v>
      </c>
      <c r="CA67" s="9">
        <f>'Ипотека в абс.вел.'!CN72*100/'Ипотека в абс.вел.'!CB72-100</f>
        <v>11.614132592298532</v>
      </c>
      <c r="CB67" s="9">
        <f>'Ипотека в абс.вел.'!CO72*100/'Ипотека в абс.вел.'!CC72-100</f>
        <v>9.235543683218097</v>
      </c>
      <c r="CC67" s="9">
        <f>'Ипотека в абс.вел.'!CP72*100/'Ипотека в абс.вел.'!CD72-100</f>
        <v>5.4327794561933587</v>
      </c>
      <c r="CD67" s="9">
        <f>'Ипотека в абс.вел.'!CQ72*100/'Ипотека в абс.вел.'!CE72-100</f>
        <v>1.9700217320115456</v>
      </c>
      <c r="CE67" s="9">
        <f>'Ипотека в абс.вел.'!CR72*100/'Ипотека в абс.вел.'!CF72-100</f>
        <v>-0.93946251973889616</v>
      </c>
      <c r="CF67" s="9">
        <f>'Ипотека в абс.вел.'!CS72*100/'Ипотека в абс.вел.'!CG72-100</f>
        <v>1.1829420192813132</v>
      </c>
      <c r="CG67" s="9">
        <f>'Ипотека в абс.вел.'!CT72*100/'Ипотека в абс.вел.'!CH72-100</f>
        <v>2.4542247361362115</v>
      </c>
      <c r="CH67" s="9">
        <f>'Ипотека в абс.вел.'!CU72*100/'Ипотека в абс.вел.'!CI72-100</f>
        <v>3.0517627878540878</v>
      </c>
      <c r="CI67" s="9">
        <f>'Ипотека в абс.вел.'!CV72*100/'Ипотека в абс.вел.'!CJ72-100</f>
        <v>2.8747791567605248</v>
      </c>
      <c r="CJ67" s="9">
        <f>'Ипотека в абс.вел.'!CW72*100/'Ипотека в абс.вел.'!CK72-100</f>
        <v>2.3023435860701653</v>
      </c>
      <c r="CK67" s="9">
        <f>'Ипотека в абс.вел.'!CX72*100/'Ипотека в абс.вел.'!CL72-100</f>
        <v>2.0372940592706641</v>
      </c>
      <c r="CL67" s="9">
        <f>'Ипотека в абс.вел.'!CY72*100/'Ипотека в абс.вел.'!CM72-100</f>
        <v>4.3063670466760726</v>
      </c>
      <c r="CM67" s="9">
        <f>'Ипотека в абс.вел.'!CZ72*100/'Ипотека в абс.вел.'!CN72-100</f>
        <v>2.0607776465734275</v>
      </c>
      <c r="CN67" s="9">
        <f>'Ипотека в абс.вел.'!DA72*100/'Ипотека в абс.вел.'!CO72-100</f>
        <v>2.606537922105943</v>
      </c>
      <c r="CO67" s="9">
        <f>'Ипотека в абс.вел.'!DB72*100/'Ипотека в абс.вел.'!CP72-100</f>
        <v>3.7279806294011877</v>
      </c>
      <c r="CP67" s="9">
        <f>'Ипотека в абс.вел.'!DC72*100/'Ипотека в абс.вел.'!CQ72-100</f>
        <v>6.8184306369561511</v>
      </c>
      <c r="CQ67" s="9">
        <f>'Ипотека в абс.вел.'!DD72*100/'Ипотека в абс.вел.'!CR72-100</f>
        <v>9.2001645510108148</v>
      </c>
      <c r="CR67" s="9">
        <f>'Ипотека в абс.вел.'!DE72*100/'Ипотека в абс.вел.'!CS72-100</f>
        <v>7.1733530675850687</v>
      </c>
      <c r="CS67" s="9">
        <f>'Ипотека в абс.вел.'!DF72*100/'Ипотека в абс.вел.'!CT72-100</f>
        <v>7.4957846882803665</v>
      </c>
    </row>
    <row r="68" spans="1:97" ht="33" customHeight="1" x14ac:dyDescent="0.25">
      <c r="A68" s="10" t="s">
        <v>96</v>
      </c>
      <c r="B68" s="9">
        <f>'Ипотека в абс.вел.'!O73*100/'Ипотека в абс.вел.'!C73-100</f>
        <v>15.658552332629938</v>
      </c>
      <c r="C68" s="9">
        <f>'Ипотека в абс.вел.'!P73*100/'Ипотека в абс.вел.'!D73-100</f>
        <v>16.620494111521751</v>
      </c>
      <c r="D68" s="9">
        <f>'Ипотека в абс.вел.'!Q73*100/'Ипотека в абс.вел.'!E73-100</f>
        <v>17.969601818475851</v>
      </c>
      <c r="E68" s="9">
        <f>'Ипотека в абс.вел.'!R73*100/'Ипотека в абс.вел.'!F73-100</f>
        <v>19.089479399137048</v>
      </c>
      <c r="F68" s="9">
        <f>'Ипотека в абс.вел.'!S73*100/'Ипотека в абс.вел.'!G73-100</f>
        <v>20.205165709555459</v>
      </c>
      <c r="G68" s="9">
        <f>'Ипотека в абс.вел.'!T73*100/'Ипотека в абс.вел.'!H73-100</f>
        <v>19.671843203013168</v>
      </c>
      <c r="H68" s="9">
        <f>'Ипотека в абс.вел.'!U73*100/'Ипотека в абс.вел.'!I73-100</f>
        <v>20.34871960409788</v>
      </c>
      <c r="I68" s="9">
        <f>'Ипотека в абс.вел.'!V73*100/'Ипотека в абс.вел.'!J73-100</f>
        <v>21.789729221431614</v>
      </c>
      <c r="J68" s="9">
        <f>'Ипотека в абс.вел.'!W73*100/'Ипотека в абс.вел.'!K73-100</f>
        <v>22.343622935476617</v>
      </c>
      <c r="K68" s="9">
        <f>'Ипотека в абс.вел.'!X73*100/'Ипотека в абс.вел.'!L73-100</f>
        <v>21.438881765574735</v>
      </c>
      <c r="L68" s="9">
        <f>'Ипотека в абс.вел.'!Y73*100/'Ипотека в абс.вел.'!M73-100</f>
        <v>24.683113205728048</v>
      </c>
      <c r="M68" s="9">
        <f>'Ипотека в абс.вел.'!Z73*100/'Ипотека в абс.вел.'!N73-100</f>
        <v>23.568070333212077</v>
      </c>
      <c r="N68" s="9">
        <f>'Ипотека в абс.вел.'!AA73*100/'Ипотека в абс.вел.'!O73-100</f>
        <v>20.354726103934695</v>
      </c>
      <c r="O68" s="9">
        <f>'Ипотека в абс.вел.'!AB73*100/'Ипотека в абс.вел.'!P73-100</f>
        <v>19.771587836518265</v>
      </c>
      <c r="P68" s="9">
        <f>'Ипотека в абс.вел.'!AC73*100/'Ипотека в абс.вел.'!Q73-100</f>
        <v>19.296813360013218</v>
      </c>
      <c r="Q68" s="9">
        <f>'Ипотека в абс.вел.'!AD73*100/'Ипотека в абс.вел.'!R73-100</f>
        <v>18.516428748951981</v>
      </c>
      <c r="R68" s="9">
        <f>'Ипотека в абс.вел.'!AE73*100/'Ипотека в абс.вел.'!S73-100</f>
        <v>17.54690509573669</v>
      </c>
      <c r="S68" s="9">
        <f>'Ипотека в абс.вел.'!AF73*100/'Ипотека в абс.вел.'!T73-100</f>
        <v>17.334032981777852</v>
      </c>
      <c r="T68" s="9">
        <f>'Ипотека в абс.вел.'!AG73*100/'Ипотека в абс.вел.'!U73-100</f>
        <v>15.340180796889328</v>
      </c>
      <c r="U68" s="9">
        <f>'Ипотека в абс.вел.'!AH73*100/'Ипотека в абс.вел.'!V73-100</f>
        <v>15.238904359777749</v>
      </c>
      <c r="V68" s="9">
        <f>'Ипотека в абс.вел.'!AI73*100/'Ипотека в абс.вел.'!W73-100</f>
        <v>14.428088210939976</v>
      </c>
      <c r="W68" s="9">
        <f>'Ипотека в абс.вел.'!AJ73*100/'Ипотека в абс.вел.'!X73-100</f>
        <v>12.237356023909385</v>
      </c>
      <c r="X68" s="9">
        <f>'Ипотека в абс.вел.'!AK73*100/'Ипотека в абс.вел.'!Y73-100</f>
        <v>10.936286438053486</v>
      </c>
      <c r="Y68" s="9">
        <f>'Ипотека в абс.вел.'!AL73*100/'Ипотека в абс.вел.'!Z73-100</f>
        <v>10.802111811959804</v>
      </c>
      <c r="Z68" s="9">
        <f>'Ипотека в абс.вел.'!AM73*100/'Ипотека в абс.вел.'!AA73-100</f>
        <v>12.633884613065931</v>
      </c>
      <c r="AA68" s="9">
        <f>'Ипотека в абс.вел.'!AN73*100/'Ипотека в абс.вел.'!AB73-100</f>
        <v>12.794196242997685</v>
      </c>
      <c r="AB68" s="9">
        <f>'Ипотека в абс.вел.'!AO73*100/'Ипотека в абс.вел.'!AC73-100</f>
        <v>13.099677828761102</v>
      </c>
      <c r="AC68" s="9">
        <f>'Ипотека в абс.вел.'!AP73*100/'Ипотека в абс.вел.'!AD73-100</f>
        <v>12.432067835806521</v>
      </c>
      <c r="AD68" s="9">
        <f>'Ипотека в абс.вел.'!AQ73*100/'Ипотека в абс.вел.'!AE73-100</f>
        <v>12.69695666714442</v>
      </c>
      <c r="AE68" s="9">
        <f>'Ипотека в абс.вел.'!AR73*100/'Ипотека в абс.вел.'!AF73-100</f>
        <v>13.267124066563056</v>
      </c>
      <c r="AF68" s="9">
        <f>'Ипотека в абс.вел.'!AS73*100/'Ипотека в абс.вел.'!AG73-100</f>
        <v>15.180394826412524</v>
      </c>
      <c r="AG68" s="9">
        <f>'Ипотека в абс.вел.'!AT73*100/'Ипотека в абс.вел.'!AH73-100</f>
        <v>16.066877643039177</v>
      </c>
      <c r="AH68" s="9">
        <f>'Ипотека в абс.вел.'!AU73*100/'Ипотека в абс.вел.'!AI73-100</f>
        <v>17.489560530527399</v>
      </c>
      <c r="AI68" s="9">
        <f>'Ипотека в абс.вел.'!AV73*100/'Ипотека в абс.вел.'!AJ73-100</f>
        <v>21.683256916704337</v>
      </c>
      <c r="AJ68" s="9">
        <f>'Ипотека в абс.вел.'!AW73*100/'Ипотека в абс.вел.'!AK73-100</f>
        <v>19.402052331742311</v>
      </c>
      <c r="AK68" s="9">
        <f>'Ипотека в абс.вел.'!AX73*100/'Ипотека в абс.вел.'!AL73-100</f>
        <v>20.094326139774182</v>
      </c>
      <c r="AL68" s="9">
        <f>'Ипотека в абс.вел.'!AY73*100/'Ипотека в абс.вел.'!AM73-100</f>
        <v>21.201605709188229</v>
      </c>
      <c r="AM68" s="9">
        <f>'Ипотека в абс.вел.'!AZ73*100/'Ипотека в абс.вел.'!AN73-100</f>
        <v>21.497828280612467</v>
      </c>
      <c r="AN68" s="9">
        <f>'Ипотека в абс.вел.'!BA73*100/'Ипотека в абс.вел.'!AO73-100</f>
        <v>22.977522270561423</v>
      </c>
      <c r="AO68" s="9">
        <f>'Ипотека в абс.вел.'!BB73*100/'Ипотека в абс.вел.'!AP73-100</f>
        <v>25.108414322689015</v>
      </c>
      <c r="AP68" s="9">
        <f>'Ипотека в абс.вел.'!BC73*100/'Ипотека в абс.вел.'!AQ73-100</f>
        <v>26.536547315228546</v>
      </c>
      <c r="AQ68" s="9">
        <f>'Ипотека в абс.вел.'!BD73*100/'Ипотека в абс.вел.'!AR73-100</f>
        <v>29.153140791807516</v>
      </c>
      <c r="AR68" s="9">
        <f>'Ипотека в абс.вел.'!BE73*100/'Ипотека в абс.вел.'!AS73-100</f>
        <v>27.488015497767265</v>
      </c>
      <c r="AS68" s="9">
        <f>'Ипотека в абс.вел.'!BF73*100/'Ипотека в абс.вел.'!AT73-100</f>
        <v>20.467779815333145</v>
      </c>
      <c r="AT68" s="9">
        <f>'Ипотека в абс.вел.'!BG73*100/'Ипотека в абс.вел.'!AU73-100</f>
        <v>20.490539154669364</v>
      </c>
      <c r="AU68" s="9">
        <f>'Ипотека в абс.вел.'!BH73*100/'Ипотека в абс.вел.'!AV73-100</f>
        <v>18.883101720229561</v>
      </c>
      <c r="AV68" s="9">
        <f>'Ипотека в абс.вел.'!BI73*100/'Ипотека в абс.вел.'!AW73-100</f>
        <v>18.841261292696061</v>
      </c>
      <c r="AW68" s="9">
        <f>'Ипотека в абс.вел.'!BJ73*100/'Ипотека в абс.вел.'!AX73-100</f>
        <v>20.691270974651914</v>
      </c>
      <c r="AX68" s="9">
        <f>'Ипотека в абс.вел.'!BK73*100/'Ипотека в абс.вел.'!AY73-100</f>
        <v>21.362067315830927</v>
      </c>
      <c r="AY68" s="9">
        <f>'Ипотека в абс.вел.'!BL73*100/'Ипотека в абс.вел.'!AZ73-100</f>
        <v>22.15144621384465</v>
      </c>
      <c r="AZ68" s="9">
        <f>'Ипотека в абс.вел.'!BM73*100/'Ипотека в абс.вел.'!BA73-100</f>
        <v>22.509072276386817</v>
      </c>
      <c r="BA68" s="9">
        <f>'Ипотека в абс.вел.'!BN73*100/'Ипотека в абс.вел.'!BB73-100</f>
        <v>19.800793264784659</v>
      </c>
      <c r="BB68" s="9">
        <f>'Ипотека в абс.вел.'!BO73*100/'Ипотека в абс.вел.'!BC73-100</f>
        <v>17.221138963153564</v>
      </c>
      <c r="BC68" s="9">
        <f>'Ипотека в абс.вел.'!BP73*100/'Ипотека в абс.вел.'!BD73-100</f>
        <v>14.302094332411301</v>
      </c>
      <c r="BD68" s="9">
        <f>'Ипотека в абс.вел.'!BQ73*100/'Ипотека в абс.вел.'!BE73-100</f>
        <v>15.298336885346174</v>
      </c>
      <c r="BE68" s="9">
        <f>'Ипотека в абс.вел.'!BR73*100/'Ипотека в абс.вел.'!BF73-100</f>
        <v>21.280544799038594</v>
      </c>
      <c r="BF68" s="9">
        <f>'Ипотека в абс.вел.'!BS73*100/'Ипотека в абс.вел.'!BG73-100</f>
        <v>21.591699098829849</v>
      </c>
      <c r="BG68" s="9">
        <f>'Ипотека в абс.вел.'!BT73*100/'Ипотека в абс.вел.'!BH73-100</f>
        <v>22.241212183051886</v>
      </c>
      <c r="BH68" s="9">
        <f>'Ипотека в абс.вел.'!BU73*100/'Ипотека в абс.вел.'!BI73-100</f>
        <v>24.644480187908499</v>
      </c>
      <c r="BI68" s="9">
        <f>'Ипотека в абс.вел.'!BV73*100/'Ипотека в абс.вел.'!BJ73-100</f>
        <v>23.625259602999989</v>
      </c>
      <c r="BJ68" s="9">
        <f>'Ипотека в абс.вел.'!BW73*100/'Ипотека в абс.вел.'!BK73-100</f>
        <v>23.174703288839297</v>
      </c>
      <c r="BK68" s="9">
        <f>'Ипотека в абс.вел.'!BX73*100/'Ипотека в абс.вел.'!BL73-100</f>
        <v>22.503650886559413</v>
      </c>
      <c r="BL68" s="9">
        <f>'Ипотека в абс.вел.'!BY73*100/'Ипотека в абс.вел.'!BM73-100</f>
        <v>22.198412925774207</v>
      </c>
      <c r="BM68" s="9">
        <f>'Ипотека в абс.вел.'!BZ73*100/'Ипотека в абс.вел.'!BN73-100</f>
        <v>25.354520710871199</v>
      </c>
      <c r="BN68" s="9">
        <f>'Ипотека в абс.вел.'!CA73*100/'Ипотека в абс.вел.'!BO73-100</f>
        <v>29.27484537732505</v>
      </c>
      <c r="BO68" s="9">
        <f>'Ипотека в абс.вел.'!CB73*100/'Ипотека в абс.вел.'!BP73-100</f>
        <v>31.841856194778046</v>
      </c>
      <c r="BP68" s="9">
        <f>'Ипотека в абс.вел.'!CC73*100/'Ипотека в абс.вел.'!BQ73-100</f>
        <v>32.690385377866875</v>
      </c>
      <c r="BQ68" s="9">
        <f>'Ипотека в абс.вел.'!CD73*100/'Ипотека в абс.вел.'!BR73-100</f>
        <v>36.464377332731459</v>
      </c>
      <c r="BR68" s="9">
        <f>'Ипотека в абс.вел.'!CE73*100/'Ипотека в абс.вел.'!BS73-100</f>
        <v>39.143328898222222</v>
      </c>
      <c r="BS68" s="9">
        <f>'Ипотека в абс.вел.'!CF73*100/'Ипотека в абс.вел.'!BT73-100</f>
        <v>39.98142776653242</v>
      </c>
      <c r="BT68" s="9">
        <f>'Ипотека в абс.вел.'!CG73*100/'Ипотека в абс.вел.'!BU73-100</f>
        <v>39.867269552393196</v>
      </c>
      <c r="BU68" s="9">
        <f>'Ипотека в абс.вел.'!CH73*100/'Ипотека в абс.вел.'!BV73-100</f>
        <v>39.726723927359018</v>
      </c>
      <c r="BV68" s="9">
        <f>'Ипотека в абс.вел.'!CI73*100/'Ипотека в абс.вел.'!BW73-100</f>
        <v>39.032219946431383</v>
      </c>
      <c r="BW68" s="9">
        <f>'Ипотека в абс.вел.'!CJ73*100/'Ипотека в абс.вел.'!BX73-100</f>
        <v>37.572575157216022</v>
      </c>
      <c r="BX68" s="9">
        <f>'Ипотека в абс.вел.'!CK73*100/'Ипотека в абс.вел.'!BY73-100</f>
        <v>35.657050154961354</v>
      </c>
      <c r="BY68" s="9">
        <f>'Ипотека в абс.вел.'!CL73*100/'Ипотека в абс.вел.'!BZ73-100</f>
        <v>33.065115748660048</v>
      </c>
      <c r="BZ68" s="9">
        <f>'Ипотека в абс.вел.'!CM73*100/'Ипотека в абс.вел.'!CA73-100</f>
        <v>30.025292276127971</v>
      </c>
      <c r="CA68" s="9">
        <f>'Ипотека в абс.вел.'!CN73*100/'Ипотека в абс.вел.'!CB73-100</f>
        <v>30.241455352038201</v>
      </c>
      <c r="CB68" s="9">
        <f>'Ипотека в абс.вел.'!CO73*100/'Ипотека в абс.вел.'!CC73-100</f>
        <v>27.350279870375829</v>
      </c>
      <c r="CC68" s="9">
        <f>'Ипотека в абс.вел.'!CP73*100/'Ипотека в абс.вел.'!CD73-100</f>
        <v>22.336653314131496</v>
      </c>
      <c r="CD68" s="9">
        <f>'Ипотека в абс.вел.'!CQ73*100/'Ипотека в абс.вел.'!CE73-100</f>
        <v>15.444494368214691</v>
      </c>
      <c r="CE68" s="9">
        <f>'Ипотека в абс.вел.'!CR73*100/'Ипотека в абс.вел.'!CF73-100</f>
        <v>11.430669121428735</v>
      </c>
      <c r="CF68" s="9">
        <f>'Ипотека в абс.вел.'!CS73*100/'Ипотека в абс.вел.'!CG73-100</f>
        <v>12.237082489739578</v>
      </c>
      <c r="CG68" s="9">
        <f>'Ипотека в абс.вел.'!CT73*100/'Ипотека в абс.вел.'!CH73-100</f>
        <v>9.9298598624311438</v>
      </c>
      <c r="CH68" s="9">
        <f>'Ипотека в абс.вел.'!CU73*100/'Ипотека в абс.вел.'!CI73-100</f>
        <v>10.224166017423329</v>
      </c>
      <c r="CI68" s="9">
        <f>'Ипотека в абс.вел.'!CV73*100/'Ипотека в абс.вел.'!CJ73-100</f>
        <v>9.6839490754221202</v>
      </c>
      <c r="CJ68" s="9">
        <f>'Ипотека в абс.вел.'!CW73*100/'Ипотека в абс.вел.'!CK73-100</f>
        <v>8.6880633744400768</v>
      </c>
      <c r="CK68" s="9">
        <f>'Ипотека в абс.вел.'!CX73*100/'Ипотека в абс.вел.'!CL73-100</f>
        <v>8.5440434401053125</v>
      </c>
      <c r="CL68" s="9">
        <f>'Ипотека в абс.вел.'!CY73*100/'Ипотека в абс.вел.'!CM73-100</f>
        <v>8.4608583282323337</v>
      </c>
      <c r="CM68" s="9">
        <f>'Ипотека в абс.вел.'!CZ73*100/'Ипотека в абс.вел.'!CN73-100</f>
        <v>5.977582826702573</v>
      </c>
      <c r="CN68" s="9">
        <f>'Ипотека в абс.вел.'!DA73*100/'Ипотека в абс.вел.'!CO73-100</f>
        <v>6.4148025261321209</v>
      </c>
      <c r="CO68" s="9">
        <f>'Ипотека в абс.вел.'!DB73*100/'Ипотека в абс.вел.'!CP73-100</f>
        <v>7.6702147303999197</v>
      </c>
      <c r="CP68" s="9">
        <f>'Ипотека в абс.вел.'!DC73*100/'Ипотека в абс.вел.'!CQ73-100</f>
        <v>9.9799077887257397</v>
      </c>
      <c r="CQ68" s="9">
        <f>'Ипотека в абс.вел.'!DD73*100/'Ипотека в абс.вел.'!CR73-100</f>
        <v>12.47253280177128</v>
      </c>
      <c r="CR68" s="9">
        <f>'Ипотека в абс.вел.'!DE73*100/'Ипотека в абс.вел.'!CS73-100</f>
        <v>11.624113961006131</v>
      </c>
      <c r="CS68" s="9">
        <f>'Ипотека в абс.вел.'!DF73*100/'Ипотека в абс.вел.'!CT73-100</f>
        <v>12.755047398979002</v>
      </c>
    </row>
    <row r="69" spans="1:97" x14ac:dyDescent="0.25">
      <c r="A69" s="8" t="s">
        <v>67</v>
      </c>
      <c r="B69" s="9">
        <f>'Ипотека в абс.вел.'!O74*100/'Ипотека в абс.вел.'!C74-100</f>
        <v>14.535911252844087</v>
      </c>
      <c r="C69" s="9">
        <f>'Ипотека в абс.вел.'!P74*100/'Ипотека в абс.вел.'!D74-100</f>
        <v>15.300263255061765</v>
      </c>
      <c r="D69" s="9">
        <f>'Ипотека в абс.вел.'!Q74*100/'Ипотека в абс.вел.'!E74-100</f>
        <v>17.231567499082374</v>
      </c>
      <c r="E69" s="9">
        <f>'Ипотека в абс.вел.'!R74*100/'Ипотека в абс.вел.'!F74-100</f>
        <v>18.028651348367134</v>
      </c>
      <c r="F69" s="9">
        <f>'Ипотека в абс.вел.'!S74*100/'Ипотека в абс.вел.'!G74-100</f>
        <v>18.33449288280309</v>
      </c>
      <c r="G69" s="9">
        <f>'Ипотека в абс.вел.'!T74*100/'Ипотека в абс.вел.'!H74-100</f>
        <v>18.545445629721712</v>
      </c>
      <c r="H69" s="9">
        <f>'Ипотека в абс.вел.'!U74*100/'Ипотека в абс.вел.'!I74-100</f>
        <v>18.994773533066308</v>
      </c>
      <c r="I69" s="9">
        <f>'Ипотека в абс.вел.'!V74*100/'Ипотека в абс.вел.'!J74-100</f>
        <v>19.463371134333329</v>
      </c>
      <c r="J69" s="9">
        <f>'Ипотека в абс.вел.'!W74*100/'Ипотека в абс.вел.'!K74-100</f>
        <v>19.691860545037201</v>
      </c>
      <c r="K69" s="9">
        <f>'Ипотека в абс.вел.'!X74*100/'Ипотека в абс.вел.'!L74-100</f>
        <v>17.750650147227859</v>
      </c>
      <c r="L69" s="9">
        <f>'Ипотека в абс.вел.'!Y74*100/'Ипотека в абс.вел.'!M74-100</f>
        <v>20.074432002345205</v>
      </c>
      <c r="M69" s="9">
        <f>'Ипотека в абс.вел.'!Z74*100/'Ипотека в абс.вел.'!N74-100</f>
        <v>20.125079164361637</v>
      </c>
      <c r="N69" s="9">
        <f>'Ипотека в абс.вел.'!AA74*100/'Ипотека в абс.вел.'!O74-100</f>
        <v>16.430628709321766</v>
      </c>
      <c r="O69" s="9">
        <f>'Ипотека в абс.вел.'!AB74*100/'Ипотека в абс.вел.'!P74-100</f>
        <v>15.854131588790423</v>
      </c>
      <c r="P69" s="9">
        <f>'Ипотека в абс.вел.'!AC74*100/'Ипотека в абс.вел.'!Q74-100</f>
        <v>15.862199476420258</v>
      </c>
      <c r="Q69" s="9">
        <f>'Ипотека в абс.вел.'!AD74*100/'Ипотека в абс.вел.'!R74-100</f>
        <v>15.095361445862622</v>
      </c>
      <c r="R69" s="9">
        <f>'Ипотека в абс.вел.'!AE74*100/'Ипотека в абс.вел.'!S74-100</f>
        <v>14.669234707270078</v>
      </c>
      <c r="S69" s="9">
        <f>'Ипотека в абс.вел.'!AF74*100/'Ипотека в абс.вел.'!T74-100</f>
        <v>13.520306135643551</v>
      </c>
      <c r="T69" s="9">
        <f>'Ипотека в абс.вел.'!AG74*100/'Ипотека в абс.вел.'!U74-100</f>
        <v>10.639032929188531</v>
      </c>
      <c r="U69" s="9">
        <f>'Ипотека в абс.вел.'!AH74*100/'Ипотека в абс.вел.'!V74-100</f>
        <v>10.695639971500242</v>
      </c>
      <c r="V69" s="9">
        <f>'Ипотека в абс.вел.'!AI74*100/'Ипотека в абс.вел.'!W74-100</f>
        <v>9.9101301113806954</v>
      </c>
      <c r="W69" s="9">
        <f>'Ипотека в абс.вел.'!AJ74*100/'Ипотека в абс.вел.'!X74-100</f>
        <v>8.6236598532720308</v>
      </c>
      <c r="X69" s="9">
        <f>'Ипотека в абс.вел.'!AK74*100/'Ипотека в абс.вел.'!Y74-100</f>
        <v>7.8669754160772811</v>
      </c>
      <c r="Y69" s="9">
        <f>'Ипотека в абс.вел.'!AL74*100/'Ипотека в абс.вел.'!Z74-100</f>
        <v>7.3313635825245598</v>
      </c>
      <c r="Z69" s="9">
        <f>'Ипотека в абс.вел.'!AM74*100/'Ипотека в абс.вел.'!AA74-100</f>
        <v>9.3579234972677625</v>
      </c>
      <c r="AA69" s="9">
        <f>'Ипотека в абс.вел.'!AN74*100/'Ипотека в абс.вел.'!AB74-100</f>
        <v>9.240521587452406</v>
      </c>
      <c r="AB69" s="9">
        <f>'Ипотека в абс.вел.'!AO74*100/'Ипотека в абс.вел.'!AC74-100</f>
        <v>8.9902881395039884</v>
      </c>
      <c r="AC69" s="9">
        <f>'Ипотека в абс.вел.'!AP74*100/'Ипотека в абс.вел.'!AD74-100</f>
        <v>8.6796753583146256</v>
      </c>
      <c r="AD69" s="9">
        <f>'Ипотека в абс.вел.'!AQ74*100/'Ипотека в абс.вел.'!AE74-100</f>
        <v>8.4955012941482551</v>
      </c>
      <c r="AE69" s="9">
        <f>'Ипотека в абс.вел.'!AR74*100/'Ипотека в абс.вел.'!AF74-100</f>
        <v>9.0423144407720173</v>
      </c>
      <c r="AF69" s="9">
        <f>'Ипотека в абс.вел.'!AS74*100/'Ипотека в абс.вел.'!AG74-100</f>
        <v>11.791527817775403</v>
      </c>
      <c r="AG69" s="9">
        <f>'Ипотека в абс.вел.'!AT74*100/'Ипотека в абс.вел.'!AH74-100</f>
        <v>13.403197617088409</v>
      </c>
      <c r="AH69" s="9">
        <f>'Ипотека в абс.вел.'!AU74*100/'Ипотека в абс.вел.'!AI74-100</f>
        <v>15.311059443331942</v>
      </c>
      <c r="AI69" s="9">
        <f>'Ипотека в абс.вел.'!AV74*100/'Ипотека в абс.вел.'!AJ74-100</f>
        <v>19.032893267740775</v>
      </c>
      <c r="AJ69" s="9">
        <f>'Ипотека в абс.вел.'!AW74*100/'Ипотека в абс.вел.'!AK74-100</f>
        <v>16.097079742169427</v>
      </c>
      <c r="AK69" s="9">
        <f>'Ипотека в абс.вел.'!AX74*100/'Ипотека в абс.вел.'!AL74-100</f>
        <v>17.250331965832288</v>
      </c>
      <c r="AL69" s="9">
        <f>'Ипотека в абс.вел.'!AY74*100/'Ипотека в абс.вел.'!AM74-100</f>
        <v>17.635030737368098</v>
      </c>
      <c r="AM69" s="9">
        <f>'Ипотека в абс.вел.'!AZ74*100/'Ипотека в абс.вел.'!AN74-100</f>
        <v>18.19320667519132</v>
      </c>
      <c r="AN69" s="9">
        <f>'Ипотека в абс.вел.'!BA74*100/'Ипотека в абс.вел.'!AO74-100</f>
        <v>19.497815613392433</v>
      </c>
      <c r="AO69" s="9">
        <f>'Ипотека в абс.вел.'!BB74*100/'Ипотека в абс.вел.'!AP74-100</f>
        <v>21.443870319878485</v>
      </c>
      <c r="AP69" s="9">
        <f>'Ипотека в абс.вел.'!BC74*100/'Ипотека в абс.вел.'!AQ74-100</f>
        <v>22.758742560697769</v>
      </c>
      <c r="AQ69" s="9">
        <f>'Ипотека в абс.вел.'!BD74*100/'Ипотека в абс.вел.'!AR74-100</f>
        <v>24.691589018199053</v>
      </c>
      <c r="AR69" s="9">
        <f>'Ипотека в абс.вел.'!BE74*100/'Ипотека в абс.вел.'!AS74-100</f>
        <v>25.242426658652221</v>
      </c>
      <c r="AS69" s="9">
        <f>'Ипотека в абс.вел.'!BF74*100/'Ипотека в абс.вел.'!AT74-100</f>
        <v>24.661181606658829</v>
      </c>
      <c r="AT69" s="9">
        <f>'Ипотека в абс.вел.'!BG74*100/'Ипотека в абс.вел.'!AU74-100</f>
        <v>23.459926922651064</v>
      </c>
      <c r="AU69" s="9">
        <f>'Ипотека в абс.вел.'!BH74*100/'Ипотека в абс.вел.'!AV74-100</f>
        <v>22.893785387816365</v>
      </c>
      <c r="AV69" s="9">
        <f>'Ипотека в абс.вел.'!BI74*100/'Ипотека в абс.вел.'!AW74-100</f>
        <v>23.851983694091984</v>
      </c>
      <c r="AW69" s="9">
        <f>'Ипотека в абс.вел.'!BJ74*100/'Ипотека в абс.вел.'!AX74-100</f>
        <v>24.233870286168255</v>
      </c>
      <c r="AX69" s="9">
        <f>'Ипотека в абс.вел.'!BK74*100/'Ипотека в абс.вел.'!AY74-100</f>
        <v>24.218492373558689</v>
      </c>
      <c r="AY69" s="9">
        <f>'Ипотека в абс.вел.'!BL74*100/'Ипотека в абс.вел.'!AZ74-100</f>
        <v>24.587571117896445</v>
      </c>
      <c r="AZ69" s="9">
        <f>'Ипотека в абс.вел.'!BM74*100/'Ипотека в абс.вел.'!BA74-100</f>
        <v>24.148556948977841</v>
      </c>
      <c r="BA69" s="9">
        <f>'Ипотека в абс.вел.'!BN74*100/'Ипотека в абс.вел.'!BB74-100</f>
        <v>20.398679094206116</v>
      </c>
      <c r="BB69" s="9">
        <f>'Ипотека в абс.вел.'!BO74*100/'Ипотека в абс.вел.'!BC74-100</f>
        <v>17.608349185131871</v>
      </c>
      <c r="BC69" s="9">
        <f>'Ипотека в абс.вел.'!BP74*100/'Ипотека в абс.вел.'!BD74-100</f>
        <v>14.785822896242649</v>
      </c>
      <c r="BD69" s="9">
        <f>'Ипотека в абс.вел.'!BQ74*100/'Ипотека в абс.вел.'!BE74-100</f>
        <v>13.359354339500669</v>
      </c>
      <c r="BE69" s="9">
        <f>'Ипотека в абс.вел.'!BR74*100/'Ипотека в абс.вел.'!BF74-100</f>
        <v>12.031460457956513</v>
      </c>
      <c r="BF69" s="9">
        <f>'Ипотека в абс.вел.'!BS74*100/'Ипотека в абс.вел.'!BG74-100</f>
        <v>12.522656899025748</v>
      </c>
      <c r="BG69" s="9">
        <f>'Ипотека в абс.вел.'!BT74*100/'Ипотека в абс.вел.'!BH74-100</f>
        <v>12.527985937644559</v>
      </c>
      <c r="BH69" s="9">
        <f>'Ипотека в абс.вел.'!BU74*100/'Ипотека в абс.вел.'!BI74-100</f>
        <v>14.666246355110729</v>
      </c>
      <c r="BI69" s="9">
        <f>'Ипотека в абс.вел.'!BV74*100/'Ипотека в абс.вел.'!BJ74-100</f>
        <v>15.024445109617488</v>
      </c>
      <c r="BJ69" s="9">
        <f>'Ипотека в абс.вел.'!BW74*100/'Ипотека в абс.вел.'!BK74-100</f>
        <v>14.529264605305784</v>
      </c>
      <c r="BK69" s="9">
        <f>'Ипотека в абс.вел.'!BX74*100/'Ипотека в абс.вел.'!BL74-100</f>
        <v>13.912740672826004</v>
      </c>
      <c r="BL69" s="9">
        <f>'Ипотека в абс.вел.'!BY74*100/'Ипотека в абс.вел.'!BM74-100</f>
        <v>14.407534572374971</v>
      </c>
      <c r="BM69" s="9">
        <f>'Ипотека в абс.вел.'!BZ74*100/'Ипотека в абс.вел.'!BN74-100</f>
        <v>17.719367640474829</v>
      </c>
      <c r="BN69" s="9">
        <f>'Ипотека в абс.вел.'!CA74*100/'Ипотека в абс.вел.'!BO74-100</f>
        <v>21.331963630005248</v>
      </c>
      <c r="BO69" s="9">
        <f>'Ипотека в абс.вел.'!CB74*100/'Ипотека в абс.вел.'!BP74-100</f>
        <v>24.436029613619823</v>
      </c>
      <c r="BP69" s="9">
        <f>'Ипотека в абс.вел.'!CC74*100/'Ипотека в абс.вел.'!BQ74-100</f>
        <v>25.417651302743735</v>
      </c>
      <c r="BQ69" s="9">
        <f>'Ипотека в абс.вел.'!CD74*100/'Ипотека в абс.вел.'!BR74-100</f>
        <v>30.107217539535668</v>
      </c>
      <c r="BR69" s="9">
        <f>'Ипотека в абс.вел.'!CE74*100/'Ипотека в абс.вел.'!BS74-100</f>
        <v>33.29306251206026</v>
      </c>
      <c r="BS69" s="9">
        <f>'Ипотека в абс.вел.'!CF74*100/'Ипотека в абс.вел.'!BT74-100</f>
        <v>34.729079227009464</v>
      </c>
      <c r="BT69" s="9">
        <f>'Ипотека в абс.вел.'!CG74*100/'Ипотека в абс.вел.'!BU74-100</f>
        <v>35.519708914493634</v>
      </c>
      <c r="BU69" s="9">
        <f>'Ипотека в абс.вел.'!CH74*100/'Ипотека в абс.вел.'!BV74-100</f>
        <v>33.978913501194683</v>
      </c>
      <c r="BV69" s="9">
        <f>'Ипотека в абс.вел.'!CI74*100/'Ипотека в абс.вел.'!BW74-100</f>
        <v>34.234046649040039</v>
      </c>
      <c r="BW69" s="9">
        <f>'Ипотека в абс.вел.'!CJ74*100/'Ипотека в абс.вел.'!BX74-100</f>
        <v>32.665704434908122</v>
      </c>
      <c r="BX69" s="9">
        <f>'Ипотека в абс.вел.'!CK74*100/'Ипотека в абс.вел.'!BY74-100</f>
        <v>31.142373342606163</v>
      </c>
      <c r="BY69" s="9">
        <f>'Ипотека в абс.вел.'!CL74*100/'Ипотека в абс.вел.'!BZ74-100</f>
        <v>29.399166986677699</v>
      </c>
      <c r="BZ69" s="9">
        <f>'Ипотека в абс.вел.'!CM74*100/'Ипотека в абс.вел.'!CA74-100</f>
        <v>27.624757258817041</v>
      </c>
      <c r="CA69" s="9">
        <f>'Ипотека в абс.вел.'!CN74*100/'Ипотека в абс.вел.'!CB74-100</f>
        <v>27.739199557371819</v>
      </c>
      <c r="CB69" s="9">
        <f>'Ипотека в абс.вел.'!CO74*100/'Ипотека в абс.вел.'!CC74-100</f>
        <v>25.117805916474921</v>
      </c>
      <c r="CC69" s="9">
        <f>'Ипотека в абс.вел.'!CP74*100/'Ипотека в абс.вел.'!CD74-100</f>
        <v>20.225868623930722</v>
      </c>
      <c r="CD69" s="9">
        <f>'Ипотека в абс.вел.'!CQ74*100/'Ипотека в абс.вел.'!CE74-100</f>
        <v>14.461907399481362</v>
      </c>
      <c r="CE69" s="9">
        <f>'Ипотека в абс.вел.'!CR74*100/'Ипотека в абс.вел.'!CF74-100</f>
        <v>10.803793181305039</v>
      </c>
      <c r="CF69" s="9">
        <f>'Ипотека в абс.вел.'!CS74*100/'Ипотека в абс.вел.'!CG74-100</f>
        <v>7.6179566120140265</v>
      </c>
      <c r="CG69" s="9">
        <f>'Ипотека в абс.вел.'!CT74*100/'Ипотека в абс.вел.'!CH74-100</f>
        <v>6.5114773396115311</v>
      </c>
      <c r="CH69" s="9">
        <f>'Ипотека в абс.вел.'!CU74*100/'Ипотека в абс.вел.'!CI74-100</f>
        <v>3.6774389922675681</v>
      </c>
      <c r="CI69" s="9">
        <f>'Ипотека в абс.вел.'!CV74*100/'Ипотека в абс.вел.'!CJ74-100</f>
        <v>3.5278435673367454</v>
      </c>
      <c r="CJ69" s="9">
        <f>'Ипотека в абс.вел.'!CW74*100/'Ипотека в абс.вел.'!CK74-100</f>
        <v>2.5019742568436101</v>
      </c>
      <c r="CK69" s="9">
        <f>'Ипотека в абс.вел.'!CX74*100/'Ипотека в абс.вел.'!CL74-100</f>
        <v>1.9857666274782844</v>
      </c>
      <c r="CL69" s="9">
        <f>'Ипотека в абс.вел.'!CY74*100/'Ипотека в абс.вел.'!CM74-100</f>
        <v>1.3908885087258653</v>
      </c>
      <c r="CM69" s="9">
        <f>'Ипотека в абс.вел.'!CZ74*100/'Ипотека в абс.вел.'!CN74-100</f>
        <v>-1.3292907251200035</v>
      </c>
      <c r="CN69" s="9">
        <f>'Ипотека в абс.вел.'!DA74*100/'Ипотека в абс.вел.'!CO74-100</f>
        <v>-1.6075346821684491</v>
      </c>
      <c r="CO69" s="9">
        <f>'Ипотека в абс.вел.'!DB74*100/'Ипотека в абс.вел.'!CP74-100</f>
        <v>-0.45567591011655395</v>
      </c>
      <c r="CP69" s="9">
        <f>'Ипотека в абс.вел.'!DC74*100/'Ипотека в абс.вел.'!CQ74-100</f>
        <v>0.92602521274109506</v>
      </c>
      <c r="CQ69" s="9">
        <f>'Ипотека в абс.вел.'!DD74*100/'Ипотека в абс.вел.'!CR74-100</f>
        <v>2.5834698682380832</v>
      </c>
      <c r="CR69" s="9">
        <f>'Ипотека в абс.вел.'!DE74*100/'Ипотека в абс.вел.'!CS74-100</f>
        <v>4.6639722351584538</v>
      </c>
      <c r="CS69" s="9">
        <f>'Ипотека в абс.вел.'!DF74*100/'Ипотека в абс.вел.'!CT74-100</f>
        <v>6.2051358565010588</v>
      </c>
    </row>
    <row r="70" spans="1:97" x14ac:dyDescent="0.25">
      <c r="A70" s="8" t="s">
        <v>69</v>
      </c>
      <c r="B70" s="9">
        <f>'Ипотека в абс.вел.'!O76*100/'Ипотека в абс.вел.'!C76-100</f>
        <v>19.114914001051773</v>
      </c>
      <c r="C70" s="9">
        <f>'Ипотека в абс.вел.'!P76*100/'Ипотека в абс.вел.'!D76-100</f>
        <v>20.344712507029868</v>
      </c>
      <c r="D70" s="9">
        <f>'Ипотека в абс.вел.'!Q76*100/'Ипотека в абс.вел.'!E76-100</f>
        <v>22.973103437916407</v>
      </c>
      <c r="E70" s="9">
        <f>'Ипотека в абс.вел.'!R76*100/'Ипотека в абс.вел.'!F76-100</f>
        <v>23.761255535788365</v>
      </c>
      <c r="F70" s="9">
        <f>'Ипотека в абс.вел.'!S76*100/'Ипотека в абс.вел.'!G76-100</f>
        <v>25.054707024298338</v>
      </c>
      <c r="G70" s="9">
        <f>'Ипотека в абс.вел.'!T76*100/'Ипотека в абс.вел.'!H76-100</f>
        <v>25.889057204633176</v>
      </c>
      <c r="H70" s="9">
        <f>'Ипотека в абс.вел.'!U76*100/'Ипотека в абс.вел.'!I76-100</f>
        <v>25.733117674675654</v>
      </c>
      <c r="I70" s="9">
        <f>'Ипотека в абс.вел.'!V76*100/'Ипотека в абс.вел.'!J76-100</f>
        <v>26.094255229650926</v>
      </c>
      <c r="J70" s="9">
        <f>'Ипотека в абс.вел.'!W76*100/'Ипотека в абс.вел.'!K76-100</f>
        <v>26.128422446011626</v>
      </c>
      <c r="K70" s="9">
        <f>'Ипотека в абс.вел.'!X76*100/'Ипотека в абс.вел.'!L76-100</f>
        <v>23.369217232215348</v>
      </c>
      <c r="L70" s="9">
        <f>'Ипотека в абс.вел.'!Y76*100/'Ипотека в абс.вел.'!M76-100</f>
        <v>26.664250107680544</v>
      </c>
      <c r="M70" s="9">
        <f>'Ипотека в абс.вел.'!Z76*100/'Ипотека в абс.вел.'!N76-100</f>
        <v>26.388841887211086</v>
      </c>
      <c r="N70" s="9">
        <f>'Ипотека в абс.вел.'!AA76*100/'Ипотека в абс.вел.'!O76-100</f>
        <v>-94.092165131469898</v>
      </c>
      <c r="O70" s="9">
        <f>'Ипотека в абс.вел.'!AB76*100/'Ипотека в абс.вел.'!P76-100</f>
        <v>-94.140222391864157</v>
      </c>
      <c r="P70" s="9">
        <f>'Ипотека в абс.вел.'!AC76*100/'Ипотека в абс.вел.'!Q76-100</f>
        <v>-94.193412005658047</v>
      </c>
      <c r="Q70" s="9">
        <f>'Ипотека в абс.вел.'!AD76*100/'Ипотека в абс.вел.'!R76-100</f>
        <v>-94.264372495104197</v>
      </c>
      <c r="R70" s="9">
        <f>'Ипотека в абс.вел.'!AE76*100/'Ипотека в абс.вел.'!S76-100</f>
        <v>-94.323293595536995</v>
      </c>
      <c r="S70" s="9">
        <f>'Ипотека в абс.вел.'!AF76*100/'Ипотека в абс.вел.'!T76-100</f>
        <v>-94.386317725076736</v>
      </c>
      <c r="T70" s="9">
        <f>'Ипотека в абс.вел.'!AG76*100/'Ипотека в абс.вел.'!U76-100</f>
        <v>-94.456472885004501</v>
      </c>
      <c r="U70" s="9">
        <f>'Ипотека в абс.вел.'!AH76*100/'Ипотека в абс.вел.'!V76-100</f>
        <v>-94.402597798725509</v>
      </c>
      <c r="V70" s="9">
        <f>'Ипотека в абс.вел.'!AI76*100/'Ипотека в абс.вел.'!W76-100</f>
        <v>-94.450193405026837</v>
      </c>
      <c r="W70" s="9">
        <f>'Ипотека в абс.вел.'!AJ76*100/'Ипотека в абс.вел.'!X76-100</f>
        <v>-94.472879823442284</v>
      </c>
      <c r="X70" s="9">
        <f>'Ипотека в абс.вел.'!AK76*100/'Ипотека в абс.вел.'!Y76-100</f>
        <v>-94.595068297342891</v>
      </c>
      <c r="Y70" s="9">
        <f>'Ипотека в абс.вел.'!AL76*100/'Ипотека в абс.вел.'!Z76-100</f>
        <v>-94.622913793359544</v>
      </c>
      <c r="Z70" s="9">
        <f>'Ипотека в абс.вел.'!AM76*100/'Ипотека в абс.вел.'!AA76-100</f>
        <v>13.062827225130889</v>
      </c>
      <c r="AA70" s="9">
        <f>'Ипотека в абс.вел.'!AN76*100/'Ипотека в абс.вел.'!AB76-100</f>
        <v>13.286893704850357</v>
      </c>
      <c r="AB70" s="9">
        <f>'Ипотека в абс.вел.'!AO76*100/'Ипотека в абс.вел.'!AC76-100</f>
        <v>14.347715088077607</v>
      </c>
      <c r="AC70" s="9">
        <f>'Ипотека в абс.вел.'!AP76*100/'Ипотека в абс.вел.'!AD76-100</f>
        <v>14.492019255130472</v>
      </c>
      <c r="AD70" s="9">
        <f>'Ипотека в абс.вел.'!AQ76*100/'Ипотека в абс.вел.'!AE76-100</f>
        <v>14.400000000000006</v>
      </c>
      <c r="AE70" s="9">
        <f>'Ипотека в абс.вел.'!AR76*100/'Ипотека в абс.вел.'!AF76-100</f>
        <v>14.004430223972435</v>
      </c>
      <c r="AF70" s="9">
        <f>'Ипотека в абс.вел.'!AS76*100/'Ипотека в абс.вел.'!AG76-100</f>
        <v>17.355169885113668</v>
      </c>
      <c r="AG70" s="9">
        <f>'Ипотека в абс.вел.'!AT76*100/'Ипотека в абс.вел.'!AH76-100</f>
        <v>17.34521801975427</v>
      </c>
      <c r="AH70" s="9">
        <f>'Ипотека в абс.вел.'!AU76*100/'Ипотека в абс.вел.'!AI76-100</f>
        <v>18.427926858228446</v>
      </c>
      <c r="AI70" s="9">
        <f>'Ипотека в абс.вел.'!AV76*100/'Ипотека в абс.вел.'!AJ76-100</f>
        <v>23.609129814550641</v>
      </c>
      <c r="AJ70" s="9">
        <f>'Ипотека в абс.вел.'!AW76*100/'Ипотека в абс.вел.'!AK76-100</f>
        <v>22.694203238676366</v>
      </c>
      <c r="AK70" s="9">
        <f>'Ипотека в абс.вел.'!AX76*100/'Ипотека в абс.вел.'!AL76-100</f>
        <v>24.965100046533266</v>
      </c>
      <c r="AL70" s="9">
        <f>'Ипотека в абс.вел.'!AY76*100/'Ипотека в абс.вел.'!AM76-100</f>
        <v>24.959481361426256</v>
      </c>
      <c r="AM70" s="9">
        <f>'Ипотека в абс.вел.'!AZ76*100/'Ипотека в абс.вел.'!AN76-100</f>
        <v>24.27693008426327</v>
      </c>
      <c r="AN70" s="9">
        <f>'Ипотека в абс.вел.'!BA76*100/'Ипотека в абс.вел.'!AO76-100</f>
        <v>23.844608171466845</v>
      </c>
      <c r="AO70" s="9">
        <f>'Ипотека в абс.вел.'!BB76*100/'Ипотека в абс.вел.'!AP76-100</f>
        <v>27.04138083646825</v>
      </c>
      <c r="AP70" s="9">
        <f>'Ипотека в абс.вел.'!BC76*100/'Ипотека в абс.вел.'!AQ76-100</f>
        <v>28.25611888111888</v>
      </c>
      <c r="AQ70" s="9">
        <f>'Ипотека в абс.вел.'!BD76*100/'Ипотека в абс.вел.'!AR76-100</f>
        <v>31.649395509499129</v>
      </c>
      <c r="AR70" s="9">
        <f>'Ипотека в абс.вел.'!BE76*100/'Ипотека в абс.вел.'!AS76-100</f>
        <v>29.910435325973765</v>
      </c>
      <c r="AS70" s="9">
        <f>'Ипотека в абс.вел.'!BF76*100/'Ипотека в абс.вел.'!AT76-100</f>
        <v>31.122972695545059</v>
      </c>
      <c r="AT70" s="9">
        <f>'Ипотека в абс.вел.'!BG76*100/'Ипотека в абс.вел.'!AU76-100</f>
        <v>30.278724684178854</v>
      </c>
      <c r="AU70" s="9">
        <f>'Ипотека в абс.вел.'!BH76*100/'Ипотека в абс.вел.'!AV76-100</f>
        <v>28.043854587420668</v>
      </c>
      <c r="AV70" s="9">
        <f>'Ипотека в абс.вел.'!BI76*100/'Ипотека в абс.вел.'!AW76-100</f>
        <v>29.016832440703894</v>
      </c>
      <c r="AW70" s="9">
        <f>'Ипотека в абс.вел.'!BJ76*100/'Ипотека в абс.вел.'!AX76-100</f>
        <v>29.938558927574007</v>
      </c>
      <c r="AX70" s="9">
        <f>'Ипотека в абс.вел.'!BK76*100/'Ипотека в абс.вел.'!AY76-100</f>
        <v>30.424309801741714</v>
      </c>
      <c r="AY70" s="9">
        <f>'Ипотека в абс.вел.'!BL76*100/'Ипотека в абс.вел.'!AZ76-100</f>
        <v>30.694520798973798</v>
      </c>
      <c r="AZ70" s="9">
        <f>'Ипотека в абс.вел.'!BM76*100/'Ипотека в абс.вел.'!BA76-100</f>
        <v>33.820082927708683</v>
      </c>
      <c r="BA70" s="9">
        <f>'Ипотека в абс.вел.'!BN76*100/'Ипотека в абс.вел.'!BB76-100</f>
        <v>28.932241769726517</v>
      </c>
      <c r="BB70" s="9">
        <f>'Ипотека в абс.вел.'!BO76*100/'Ипотека в абс.вел.'!BC76-100</f>
        <v>26.273641165445568</v>
      </c>
      <c r="BC70" s="9">
        <f>'Ипотека в абс.вел.'!BP76*100/'Ипотека в абс.вел.'!BD76-100</f>
        <v>22.712364709740896</v>
      </c>
      <c r="BD70" s="9">
        <f>'Ипотека в абс.вел.'!BQ76*100/'Ипотека в абс.вел.'!BE76-100</f>
        <v>21.388488055154724</v>
      </c>
      <c r="BE70" s="9">
        <f>'Ипотека в абс.вел.'!BR76*100/'Ипотека в абс.вел.'!BF76-100</f>
        <v>19.101299514639109</v>
      </c>
      <c r="BF70" s="9">
        <f>'Ипотека в абс.вел.'!BS76*100/'Ипотека в абс.вел.'!BG76-100</f>
        <v>19.855317839002623</v>
      </c>
      <c r="BG70" s="9">
        <f>'Ипотека в абс.вел.'!BT76*100/'Ипотека в абс.вел.'!BH76-100</f>
        <v>18.416704221120625</v>
      </c>
      <c r="BH70" s="9">
        <f>'Ипотека в абс.вел.'!BU76*100/'Ипотека в абс.вел.'!BI76-100</f>
        <v>20.726464047442548</v>
      </c>
      <c r="BI70" s="9">
        <f>'Ипотека в абс.вел.'!BV76*100/'Ипотека в абс.вел.'!BJ76-100</f>
        <v>21.0202034675455</v>
      </c>
      <c r="BJ70" s="9">
        <f>'Ипотека в абс.вел.'!BW76*100/'Ипотека в абс.вел.'!BK76-100</f>
        <v>21.963347066344653</v>
      </c>
      <c r="BK70" s="9">
        <f>'Ипотека в абс.вел.'!BX76*100/'Ипотека в абс.вел.'!BL76-100</f>
        <v>22.574312955692648</v>
      </c>
      <c r="BL70" s="9">
        <f>'Ипотека в абс.вел.'!BY76*100/'Ипотека в абс.вел.'!BM76-100</f>
        <v>22.874848444025332</v>
      </c>
      <c r="BM70" s="9">
        <f>'Ипотека в абс.вел.'!BZ76*100/'Ипотека в абс.вел.'!BN76-100</f>
        <v>27.343961091596867</v>
      </c>
      <c r="BN70" s="9">
        <f>'Ипотека в абс.вел.'!CA76*100/'Ипотека в абс.вел.'!BO76-100</f>
        <v>31.547699365807574</v>
      </c>
      <c r="BO70" s="9">
        <f>'Ипотека в абс.вел.'!CB76*100/'Ипотека в абс.вел.'!BP76-100</f>
        <v>33.235333422424162</v>
      </c>
      <c r="BP70" s="9">
        <f>'Ипотека в абс.вел.'!CC76*100/'Ипотека в абс.вел.'!BQ76-100</f>
        <v>34.315149914146076</v>
      </c>
      <c r="BQ70" s="9">
        <f>'Ипотека в абс.вел.'!CD76*100/'Ипотека в абс.вел.'!BR76-100</f>
        <v>41.961351386880494</v>
      </c>
      <c r="BR70" s="9">
        <f>'Ипотека в абс.вел.'!CE76*100/'Ипотека в абс.вел.'!BS76-100</f>
        <v>47.309618595094378</v>
      </c>
      <c r="BS70" s="9">
        <f>'Ипотека в абс.вел.'!CF76*100/'Ипотека в абс.вел.'!BT76-100</f>
        <v>52.365850564505905</v>
      </c>
      <c r="BT70" s="9">
        <f>'Ипотека в абс.вел.'!CG76*100/'Ипотека в абс.вел.'!BU76-100</f>
        <v>52.683286258135809</v>
      </c>
      <c r="BU70" s="9">
        <f>'Ипотека в абс.вел.'!CH76*100/'Ипотека в абс.вел.'!BV76-100</f>
        <v>51.314231588917835</v>
      </c>
      <c r="BV70" s="9">
        <f>'Ипотека в абс.вел.'!CI76*100/'Ипотека в абс.вел.'!BW76-100</f>
        <v>50.762958648806062</v>
      </c>
      <c r="BW70" s="9">
        <f>'Ипотека в абс.вел.'!CJ76*100/'Ипотека в абс.вел.'!BX76-100</f>
        <v>50.331731869137485</v>
      </c>
      <c r="BX70" s="9">
        <f>'Ипотека в абс.вел.'!CK76*100/'Ипотека в абс.вел.'!BY76-100</f>
        <v>48.262251946058541</v>
      </c>
      <c r="BY70" s="9">
        <f>'Ипотека в абс.вел.'!CL76*100/'Ипотека в абс.вел.'!BZ76-100</f>
        <v>46.371737746658169</v>
      </c>
      <c r="BZ70" s="9">
        <f>'Ипотека в абс.вел.'!CM76*100/'Ипотека в абс.вел.'!CA76-100</f>
        <v>43.973740896502193</v>
      </c>
      <c r="CA70" s="9">
        <f>'Ипотека в абс.вел.'!CN76*100/'Ипотека в абс.вел.'!CB76-100</f>
        <v>45.49648946840523</v>
      </c>
      <c r="CB70" s="9">
        <f>'Ипотека в абс.вел.'!CO76*100/'Ипотека в абс.вел.'!CC76-100</f>
        <v>44.389812174255098</v>
      </c>
      <c r="CC70" s="9">
        <f>'Ипотека в абс.вел.'!CP76*100/'Ипотека в абс.вел.'!CD76-100</f>
        <v>38.281322344661532</v>
      </c>
      <c r="CD70" s="9">
        <f>'Ипотека в абс.вел.'!CQ76*100/'Ипотека в абс.вел.'!CE76-100</f>
        <v>29.866620172609174</v>
      </c>
      <c r="CE70" s="9">
        <f>'Ипотека в абс.вел.'!CR76*100/'Ипотека в абс.вел.'!CF76-100</f>
        <v>24.236116892848216</v>
      </c>
      <c r="CF70" s="9">
        <f>'Ипотека в абс.вел.'!CS76*100/'Ипотека в абс.вел.'!CG76-100</f>
        <v>22.456366122416156</v>
      </c>
      <c r="CG70" s="9">
        <f>'Ипотека в абс.вел.'!CT76*100/'Ипотека в абс.вел.'!CH76-100</f>
        <v>19.65571205007825</v>
      </c>
      <c r="CH70" s="9">
        <f>'Ипотека в абс.вел.'!CU76*100/'Ипотека в абс.вел.'!CI76-100</f>
        <v>12.2769064359113</v>
      </c>
      <c r="CI70" s="9">
        <f>'Ипотека в абс.вел.'!CV76*100/'Ипотека в абс.вел.'!CJ76-100</f>
        <v>11.368132704306802</v>
      </c>
      <c r="CJ70" s="9">
        <f>'Ипотека в абс.вел.'!CW76*100/'Ипотека в абс.вел.'!CK76-100</f>
        <v>9.0068771722251029</v>
      </c>
      <c r="CK70" s="9">
        <f>'Ипотека в абс.вел.'!CX76*100/'Ипотека в абс.вел.'!CL76-100</f>
        <v>7.6973255055446828</v>
      </c>
      <c r="CL70" s="9">
        <f>'Ипотека в абс.вел.'!CY76*100/'Ипотека в абс.вел.'!CM76-100</f>
        <v>6.4762040467369673</v>
      </c>
      <c r="CM70" s="9">
        <f>'Ипотека в абс.вел.'!CZ76*100/'Ипотека в абс.вел.'!CN76-100</f>
        <v>4.2258375844478167</v>
      </c>
      <c r="CN70" s="9">
        <f>'Ипотека в абс.вел.'!DA76*100/'Ипотека в абс.вел.'!CO76-100</f>
        <v>2.9421780290131494</v>
      </c>
      <c r="CO70" s="9">
        <f>'Ипотека в абс.вел.'!DB76*100/'Ипотека в абс.вел.'!CP76-100</f>
        <v>2.7857764682247392</v>
      </c>
      <c r="CP70" s="9">
        <f>'Ипотека в абс.вел.'!DC76*100/'Ипотека в абс.вел.'!CQ76-100</f>
        <v>4.6720816271732559</v>
      </c>
      <c r="CQ70" s="9">
        <f>'Ипотека в абс.вел.'!DD76*100/'Ипотека в абс.вел.'!CR76-100</f>
        <v>6.7618281731671317</v>
      </c>
      <c r="CR70" s="9">
        <f>'Ипотека в абс.вел.'!DE76*100/'Ипотека в абс.вел.'!CS76-100</f>
        <v>7.6781609195402325</v>
      </c>
      <c r="CS70" s="9">
        <f>'Ипотека в абс.вел.'!DF76*100/'Ипотека в абс.вел.'!CT76-100</f>
        <v>10.136018833376923</v>
      </c>
    </row>
    <row r="71" spans="1:97" x14ac:dyDescent="0.25">
      <c r="A71" s="8" t="s">
        <v>70</v>
      </c>
      <c r="B71" s="9">
        <f>'Ипотека в абс.вел.'!O77*100/'Ипотека в абс.вел.'!C77-100</f>
        <v>21.512431174333301</v>
      </c>
      <c r="C71" s="9">
        <f>'Ипотека в абс.вел.'!P77*100/'Ипотека в абс.вел.'!D77-100</f>
        <v>23.511074662427831</v>
      </c>
      <c r="D71" s="9">
        <f>'Ипотека в абс.вел.'!Q77*100/'Ипотека в абс.вел.'!E77-100</f>
        <v>26.240897034750972</v>
      </c>
      <c r="E71" s="9">
        <f>'Ипотека в абс.вел.'!R77*100/'Ипотека в абс.вел.'!F77-100</f>
        <v>27.615990046638984</v>
      </c>
      <c r="F71" s="9">
        <f>'Ипотека в абс.вел.'!S77*100/'Ипотека в абс.вел.'!G77-100</f>
        <v>28.789729304344092</v>
      </c>
      <c r="G71" s="9">
        <f>'Ипотека в абс.вел.'!T77*100/'Ипотека в абс.вел.'!H77-100</f>
        <v>30.366080110434979</v>
      </c>
      <c r="H71" s="9">
        <f>'Ипотека в абс.вел.'!U77*100/'Ипотека в абс.вел.'!I77-100</f>
        <v>30.374145217368408</v>
      </c>
      <c r="I71" s="9">
        <f>'Ипотека в абс.вел.'!V77*100/'Ипотека в абс.вел.'!J77-100</f>
        <v>31.63414689396609</v>
      </c>
      <c r="J71" s="9">
        <f>'Ипотека в абс.вел.'!W77*100/'Ипотека в абс.вел.'!K77-100</f>
        <v>30.862811824528507</v>
      </c>
      <c r="K71" s="9">
        <f>'Ипотека в абс.вел.'!X77*100/'Ипотека в абс.вел.'!L77-100</f>
        <v>30.702994744702124</v>
      </c>
      <c r="L71" s="9">
        <f>'Ипотека в абс.вел.'!Y77*100/'Ипотека в абс.вел.'!M77-100</f>
        <v>29.475874055973151</v>
      </c>
      <c r="M71" s="9">
        <f>'Ипотека в абс.вел.'!Z77*100/'Ипотека в абс.вел.'!N77-100</f>
        <v>29.266920667657615</v>
      </c>
      <c r="N71" s="9">
        <f>'Ипотека в абс.вел.'!AA77*100/'Ипотека в абс.вел.'!O77-100</f>
        <v>25.27832935929419</v>
      </c>
      <c r="O71" s="9">
        <f>'Ипотека в абс.вел.'!AB77*100/'Ипотека в абс.вел.'!P77-100</f>
        <v>24.064149614085181</v>
      </c>
      <c r="P71" s="9">
        <f>'Ипотека в абс.вел.'!AC77*100/'Ипотека в абс.вел.'!Q77-100</f>
        <v>23.450451370737341</v>
      </c>
      <c r="Q71" s="9">
        <f>'Ипотека в абс.вел.'!AD77*100/'Ипотека в абс.вел.'!R77-100</f>
        <v>22.46388064743752</v>
      </c>
      <c r="R71" s="9">
        <f>'Ипотека в абс.вел.'!AE77*100/'Ипотека в абс.вел.'!S77-100</f>
        <v>21.155682239335817</v>
      </c>
      <c r="S71" s="9">
        <f>'Ипотека в абс.вел.'!AF77*100/'Ипотека в абс.вел.'!T77-100</f>
        <v>19.681922733215529</v>
      </c>
      <c r="T71" s="9">
        <f>'Ипотека в абс.вел.'!AG77*100/'Ипотека в абс.вел.'!U77-100</f>
        <v>18.401221424553938</v>
      </c>
      <c r="U71" s="9">
        <f>'Ипотека в абс.вел.'!AH77*100/'Ипотека в абс.вел.'!V77-100</f>
        <v>17.057422244276339</v>
      </c>
      <c r="V71" s="9">
        <f>'Ипотека в абс.вел.'!AI77*100/'Ипотека в абс.вел.'!W77-100</f>
        <v>16.99065659835739</v>
      </c>
      <c r="W71" s="9">
        <f>'Ипотека в абс.вел.'!AJ77*100/'Ипотека в абс.вел.'!X77-100</f>
        <v>15.205556255018223</v>
      </c>
      <c r="X71" s="9">
        <f>'Ипотека в абс.вел.'!AK77*100/'Ипотека в абс.вел.'!Y77-100</f>
        <v>16.067853658557141</v>
      </c>
      <c r="Y71" s="9">
        <f>'Ипотека в абс.вел.'!AL77*100/'Ипотека в абс.вел.'!Z77-100</f>
        <v>15.727430196820535</v>
      </c>
      <c r="Z71" s="9">
        <f>'Ипотека в абс.вел.'!AM77*100/'Ипотека в абс.вел.'!AA77-100</f>
        <v>18.391627158064225</v>
      </c>
      <c r="AA71" s="9">
        <f>'Ипотека в абс.вел.'!AN77*100/'Ипотека в абс.вел.'!AB77-100</f>
        <v>18.350806096379173</v>
      </c>
      <c r="AB71" s="9">
        <f>'Ипотека в абс.вел.'!AO77*100/'Ипотека в абс.вел.'!AC77-100</f>
        <v>18.312060432404266</v>
      </c>
      <c r="AC71" s="9">
        <f>'Ипотека в абс.вел.'!AP77*100/'Ипотека в абс.вел.'!AD77-100</f>
        <v>17.797552836484982</v>
      </c>
      <c r="AD71" s="9">
        <f>'Ипотека в абс.вел.'!AQ77*100/'Ипотека в абс.вел.'!AE77-100</f>
        <v>17.033848231619814</v>
      </c>
      <c r="AE71" s="9">
        <f>'Ипотека в абс.вел.'!AR77*100/'Ипотека в абс.вел.'!AF77-100</f>
        <v>16.149119893723011</v>
      </c>
      <c r="AF71" s="9">
        <f>'Ипотека в абс.вел.'!AS77*100/'Ипотека в абс.вел.'!AG77-100</f>
        <v>16.75002049684349</v>
      </c>
      <c r="AG71" s="9">
        <f>'Ипотека в абс.вел.'!AT77*100/'Ипотека в абс.вел.'!AH77-100</f>
        <v>17.512116316639748</v>
      </c>
      <c r="AH71" s="9">
        <f>'Ипотека в абс.вел.'!AU77*100/'Ипотека в абс.вел.'!AI77-100</f>
        <v>18.976309325726959</v>
      </c>
      <c r="AI71" s="9">
        <f>'Ипотека в абс.вел.'!AV77*100/'Ипотека в абс.вел.'!AJ77-100</f>
        <v>21.286083079089423</v>
      </c>
      <c r="AJ71" s="9">
        <f>'Ипотека в абс.вел.'!AW77*100/'Ипотека в абс.вел.'!AK77-100</f>
        <v>22.227360308285171</v>
      </c>
      <c r="AK71" s="9">
        <f>'Ипотека в абс.вел.'!AX77*100/'Ипотека в абс.вел.'!AL77-100</f>
        <v>23.363276492082832</v>
      </c>
      <c r="AL71" s="9">
        <f>'Ипотека в абс.вел.'!AY77*100/'Ипотека в абс.вел.'!AM77-100</f>
        <v>23.558745749905555</v>
      </c>
      <c r="AM71" s="9">
        <f>'Ипотека в абс.вел.'!AZ77*100/'Ипотека в абс.вел.'!AN77-100</f>
        <v>23.782938811969629</v>
      </c>
      <c r="AN71" s="9">
        <f>'Ипотека в абс.вел.'!BA77*100/'Ипотека в абс.вел.'!AO77-100</f>
        <v>25.458681931601348</v>
      </c>
      <c r="AO71" s="9">
        <f>'Ипотека в абс.вел.'!BB77*100/'Ипотека в абс.вел.'!AP77-100</f>
        <v>27.260841141860965</v>
      </c>
      <c r="AP71" s="9">
        <f>'Ипотека в абс.вел.'!BC77*100/'Ипотека в абс.вел.'!AQ77-100</f>
        <v>28.633249188604395</v>
      </c>
      <c r="AQ71" s="9">
        <f>'Ипотека в абс.вел.'!BD77*100/'Ипотека в абс.вел.'!AR77-100</f>
        <v>30.252341125169778</v>
      </c>
      <c r="AR71" s="9">
        <f>'Ипотека в абс.вел.'!BE77*100/'Ипотека в абс.вел.'!AS77-100</f>
        <v>31.242977528089881</v>
      </c>
      <c r="AS71" s="9">
        <f>'Ипотека в абс.вел.'!BF77*100/'Ипотека в абс.вел.'!AT77-100</f>
        <v>31.956282650536167</v>
      </c>
      <c r="AT71" s="9">
        <f>'Ипотека в абс.вел.'!BG77*100/'Ипотека в абс.вел.'!AU77-100</f>
        <v>31.473095364944072</v>
      </c>
      <c r="AU71" s="9">
        <f>'Ипотека в абс.вел.'!BH77*100/'Ипотека в абс.вел.'!AV77-100</f>
        <v>31.082301341589272</v>
      </c>
      <c r="AV71" s="9">
        <f>'Ипотека в абс.вел.'!BI77*100/'Ипотека в абс.вел.'!AW77-100</f>
        <v>30.41175357840973</v>
      </c>
      <c r="AW71" s="9">
        <f>'Ипотека в абс.вел.'!BJ77*100/'Ипотека в абс.вел.'!AX77-100</f>
        <v>32.181425485961114</v>
      </c>
      <c r="AX71" s="9">
        <f>'Ипотека в абс.вел.'!BK77*100/'Ипотека в абс.вел.'!AY77-100</f>
        <v>33.529016082675952</v>
      </c>
      <c r="AY71" s="9">
        <f>'Ипотека в абс.вел.'!BL77*100/'Ипотека в абс.вел.'!AZ77-100</f>
        <v>34.572133020626609</v>
      </c>
      <c r="AZ71" s="9">
        <f>'Ипотека в абс.вел.'!BM77*100/'Ипотека в абс.вел.'!BA77-100</f>
        <v>36.490201813395743</v>
      </c>
      <c r="BA71" s="9">
        <f>'Ипотека в абс.вел.'!BN77*100/'Ипотека в абс.вел.'!BB77-100</f>
        <v>33.321917808219183</v>
      </c>
      <c r="BB71" s="9">
        <f>'Ипотека в абс.вел.'!BO77*100/'Ипотека в абс.вел.'!BC77-100</f>
        <v>30.995234090271936</v>
      </c>
      <c r="BC71" s="9">
        <f>'Ипотека в абс.вел.'!BP77*100/'Ипотека в абс.вел.'!BD77-100</f>
        <v>28.779979144942644</v>
      </c>
      <c r="BD71" s="9">
        <f>'Ипотека в абс.вел.'!BQ77*100/'Ипотека в абс.вел.'!BE77-100</f>
        <v>27.492107656910477</v>
      </c>
      <c r="BE71" s="9">
        <f>'Ипотека в абс.вел.'!BR77*100/'Ипотека в абс.вел.'!BF77-100</f>
        <v>26.170755847267799</v>
      </c>
      <c r="BF71" s="9">
        <f>'Ипотека в абс.вел.'!BS77*100/'Ипотека в абс.вел.'!BG77-100</f>
        <v>27.661837706412726</v>
      </c>
      <c r="BG71" s="9">
        <f>'Ипотека в абс.вел.'!BT77*100/'Ипотека в абс.вел.'!BH77-100</f>
        <v>28.489888303892144</v>
      </c>
      <c r="BH71" s="9">
        <f>'Ипотека в абс.вел.'!BU77*100/'Ипотека в абс.вел.'!BI77-100</f>
        <v>31.597524417367765</v>
      </c>
      <c r="BI71" s="9">
        <f>'Ипотека в абс.вел.'!BV77*100/'Ипотека в абс.вел.'!BJ77-100</f>
        <v>34.981325863678791</v>
      </c>
      <c r="BJ71" s="9">
        <f>'Ипотека в абс.вел.'!BW77*100/'Ипотека в абс.вел.'!BK77-100</f>
        <v>35.904011723758941</v>
      </c>
      <c r="BK71" s="9">
        <f>'Ипотека в абс.вел.'!BX77*100/'Ипотека в абс.вел.'!BL77-100</f>
        <v>36.745911162749138</v>
      </c>
      <c r="BL71" s="9">
        <f>'Ипотека в абс.вел.'!BY77*100/'Ипотека в абс.вел.'!BM77-100</f>
        <v>37.474821068872416</v>
      </c>
      <c r="BM71" s="9">
        <f>'Ипотека в абс.вел.'!BZ77*100/'Ипотека в абс.вел.'!BN77-100</f>
        <v>45.350629334703314</v>
      </c>
      <c r="BN71" s="9">
        <f>'Ипотека в абс.вел.'!CA77*100/'Ипотека в абс.вел.'!BO77-100</f>
        <v>53.22946539399905</v>
      </c>
      <c r="BO71" s="9">
        <f>'Ипотека в абс.вел.'!CB77*100/'Ипотека в абс.вел.'!BP77-100</f>
        <v>62.412103132324745</v>
      </c>
      <c r="BP71" s="9">
        <f>'Ипотека в абс.вел.'!CC77*100/'Ипотека в абс.вел.'!BQ77-100</f>
        <v>66.701640995509308</v>
      </c>
      <c r="BQ71" s="9">
        <f>'Ипотека в абс.вел.'!CD77*100/'Ипотека в абс.вел.'!BR77-100</f>
        <v>77.763098137979426</v>
      </c>
      <c r="BR71" s="9">
        <f>'Ипотека в абс.вел.'!CE77*100/'Ипотека в абс.вел.'!BS77-100</f>
        <v>85.799309605999298</v>
      </c>
      <c r="BS71" s="9">
        <f>'Ипотека в абс.вел.'!CF77*100/'Ипотека в абс.вел.'!BT77-100</f>
        <v>95.684141998238431</v>
      </c>
      <c r="BT71" s="9">
        <f>'Ипотека в абс.вел.'!CG77*100/'Ипотека в абс.вел.'!BU77-100</f>
        <v>102.08693096226622</v>
      </c>
      <c r="BU71" s="9">
        <f>'Ипотека в абс.вел.'!CH77*100/'Ипотека в абс.вел.'!BV77-100</f>
        <v>110.22377477259366</v>
      </c>
      <c r="BV71" s="9">
        <f>'Ипотека в абс.вел.'!CI77*100/'Ипотека в абс.вел.'!BW77-100</f>
        <v>111.56490093004447</v>
      </c>
      <c r="BW71" s="9">
        <f>'Ипотека в абс.вел.'!CJ77*100/'Ипотека в абс.вел.'!BX77-100</f>
        <v>115.29688572268881</v>
      </c>
      <c r="BX71" s="9">
        <f>'Ипотека в абс.вел.'!CK77*100/'Ипотека в абс.вел.'!BY77-100</f>
        <v>113.44265361473953</v>
      </c>
      <c r="BY71" s="9">
        <f>'Ипотека в абс.вел.'!CL77*100/'Ипотека в абс.вел.'!BZ77-100</f>
        <v>108.7537922299785</v>
      </c>
      <c r="BZ71" s="9">
        <f>'Ипотека в абс.вел.'!CM77*100/'Ипотека в абс.вел.'!CA77-100</f>
        <v>106.68454426101289</v>
      </c>
      <c r="CA71" s="9">
        <f>'Ипотека в абс.вел.'!CN77*100/'Ипотека в абс.вел.'!CB77-100</f>
        <v>104.7074258724744</v>
      </c>
      <c r="CB71" s="9">
        <f>'Ипотека в абс.вел.'!CO77*100/'Ипотека в абс.вел.'!CC77-100</f>
        <v>98.277945619335355</v>
      </c>
      <c r="CC71" s="9">
        <f>'Ипотека в абс.вел.'!CP77*100/'Ипотека в абс.вел.'!CD77-100</f>
        <v>84.503901895206241</v>
      </c>
      <c r="CD71" s="9">
        <f>'Ипотека в абс.вел.'!CQ77*100/'Ипотека в абс.вел.'!CE77-100</f>
        <v>70.322677088004781</v>
      </c>
      <c r="CE71" s="9">
        <f>'Ипотека в абс.вел.'!CR77*100/'Ипотека в абс.вел.'!CF77-100</f>
        <v>54.120432885183675</v>
      </c>
      <c r="CF71" s="9">
        <f>'Ипотека в абс.вел.'!CS77*100/'Ипотека в абс.вел.'!CG77-100</f>
        <v>47.131013417693907</v>
      </c>
      <c r="CG71" s="9">
        <f>'Ипотека в абс.вел.'!CT77*100/'Ипотека в абс.вел.'!CH77-100</f>
        <v>33.503339804547409</v>
      </c>
      <c r="CH71" s="9">
        <f>'Ипотека в абс.вел.'!CU77*100/'Ипотека в абс.вел.'!CI77-100</f>
        <v>27.909977064220186</v>
      </c>
      <c r="CI71" s="9">
        <f>'Ипотека в абс.вел.'!CV77*100/'Ипотека в абс.вел.'!CJ77-100</f>
        <v>22.277370490111252</v>
      </c>
      <c r="CJ71" s="9">
        <f>'Ипотека в абс.вел.'!CW77*100/'Ипотека в абс.вел.'!CK77-100</f>
        <v>18.463178804077941</v>
      </c>
      <c r="CK71" s="9">
        <f>'Ипотека в абс.вел.'!CX77*100/'Ипотека в абс.вел.'!CL77-100</f>
        <v>16.68453875892429</v>
      </c>
      <c r="CL71" s="9">
        <f>'Ипотека в абс.вел.'!CY77*100/'Ипотека в абс.вел.'!CM77-100</f>
        <v>12.904272141206363</v>
      </c>
      <c r="CM71" s="9">
        <f>'Ипотека в абс.вел.'!CZ77*100/'Ипотека в абс.вел.'!CN77-100</f>
        <v>8.266464993462705</v>
      </c>
      <c r="CN71" s="9">
        <f>'Ипотека в абс.вел.'!DA77*100/'Ипотека в абс.вел.'!CO77-100</f>
        <v>7.6540200111737562</v>
      </c>
      <c r="CO71" s="9">
        <f>'Ипотека в абс.вел.'!DB77*100/'Ипотека в абс.вел.'!CP77-100</f>
        <v>8.3585095669687774</v>
      </c>
      <c r="CP71" s="9">
        <f>'Ипотека в абс.вел.'!DC77*100/'Ипотека в абс.вел.'!CQ77-100</f>
        <v>8.8004814624421641</v>
      </c>
      <c r="CQ71" s="9">
        <f>'Ипотека в абс.вел.'!DD77*100/'Ипотека в абс.вел.'!CR77-100</f>
        <v>11.153719176168835</v>
      </c>
      <c r="CR71" s="9">
        <f>'Ипотека в абс.вел.'!DE77*100/'Ипотека в абс.вел.'!CS77-100</f>
        <v>8.8637627432808159</v>
      </c>
      <c r="CS71" s="9">
        <f>'Ипотека в абс.вел.'!DF77*100/'Ипотека в абс.вел.'!CT77-100</f>
        <v>9.150173760875461</v>
      </c>
    </row>
    <row r="72" spans="1:97" x14ac:dyDescent="0.25">
      <c r="A72" s="8" t="s">
        <v>71</v>
      </c>
      <c r="B72" s="9">
        <f>'Ипотека в абс.вел.'!O78*100/'Ипотека в абс.вел.'!C78-100</f>
        <v>16.253468742701259</v>
      </c>
      <c r="C72" s="9">
        <f>'Ипотека в абс.вел.'!P78*100/'Ипотека в абс.вел.'!D78-100</f>
        <v>17.253420604006223</v>
      </c>
      <c r="D72" s="9">
        <f>'Ипотека в абс.вел.'!Q78*100/'Ипотека в абс.вел.'!E78-100</f>
        <v>21.562253504778113</v>
      </c>
      <c r="E72" s="9">
        <f>'Ипотека в абс.вел.'!R78*100/'Ипотека в абс.вел.'!F78-100</f>
        <v>21.444549647158794</v>
      </c>
      <c r="F72" s="9">
        <f>'Ипотека в абс.вел.'!S78*100/'Ипотека в абс.вел.'!G78-100</f>
        <v>21.96576320524413</v>
      </c>
      <c r="G72" s="9">
        <f>'Ипотека в абс.вел.'!T78*100/'Ипотека в абс.вел.'!H78-100</f>
        <v>22.792838977151561</v>
      </c>
      <c r="H72" s="9">
        <f>'Ипотека в абс.вел.'!U78*100/'Ипотека в абс.вел.'!I78-100</f>
        <v>22.978106859786379</v>
      </c>
      <c r="I72" s="9">
        <f>'Ипотека в абс.вел.'!V78*100/'Ипотека в абс.вел.'!J78-100</f>
        <v>23.951701997722793</v>
      </c>
      <c r="J72" s="9">
        <f>'Ипотека в абс.вел.'!W78*100/'Ипотека в абс.вел.'!K78-100</f>
        <v>24.360974577823171</v>
      </c>
      <c r="K72" s="9">
        <f>'Ипотека в абс.вел.'!X78*100/'Ипотека в абс.вел.'!L78-100</f>
        <v>23.57701096166312</v>
      </c>
      <c r="L72" s="9">
        <f>'Ипотека в абс.вел.'!Y78*100/'Ипотека в абс.вел.'!M78-100</f>
        <v>26.912917819803852</v>
      </c>
      <c r="M72" s="9">
        <f>'Ипотека в абс.вел.'!Z78*100/'Ипотека в абс.вел.'!N78-100</f>
        <v>26.866952630311545</v>
      </c>
      <c r="N72" s="9">
        <f>'Ипотека в абс.вел.'!AA78*100/'Ипотека в абс.вел.'!O78-100</f>
        <v>23.436139436638413</v>
      </c>
      <c r="O72" s="9">
        <f>'Ипотека в абс.вел.'!AB78*100/'Ипотека в абс.вел.'!P78-100</f>
        <v>22.129165525304501</v>
      </c>
      <c r="P72" s="9">
        <f>'Ипотека в абс.вел.'!AC78*100/'Ипотека в абс.вел.'!Q78-100</f>
        <v>21.404055887532479</v>
      </c>
      <c r="Q72" s="9">
        <f>'Ипотека в абс.вел.'!AD78*100/'Ипотека в абс.вел.'!R78-100</f>
        <v>20.81169037415647</v>
      </c>
      <c r="R72" s="9">
        <f>'Ипотека в абс.вел.'!AE78*100/'Ипотека в абс.вел.'!S78-100</f>
        <v>19.8681054997665</v>
      </c>
      <c r="S72" s="9">
        <f>'Ипотека в абс.вел.'!AF78*100/'Ипотека в абс.вел.'!T78-100</f>
        <v>18.374572923425902</v>
      </c>
      <c r="T72" s="9">
        <f>'Ипотека в абс.вел.'!AG78*100/'Ипотека в абс.вел.'!U78-100</f>
        <v>15.592672802348162</v>
      </c>
      <c r="U72" s="9">
        <f>'Ипотека в абс.вел.'!AH78*100/'Ипотека в абс.вел.'!V78-100</f>
        <v>14.279786459733998</v>
      </c>
      <c r="V72" s="9">
        <f>'Ипотека в абс.вел.'!AI78*100/'Ипотека в абс.вел.'!W78-100</f>
        <v>13.398907508131799</v>
      </c>
      <c r="W72" s="9">
        <f>'Ипотека в абс.вел.'!AJ78*100/'Ипотека в абс.вел.'!X78-100</f>
        <v>12.134282517700029</v>
      </c>
      <c r="X72" s="9">
        <f>'Ипотека в абс.вел.'!AK78*100/'Ипотека в абс.вел.'!Y78-100</f>
        <v>10.191473456752291</v>
      </c>
      <c r="Y72" s="9">
        <f>'Ипотека в абс.вел.'!AL78*100/'Ипотека в абс.вел.'!Z78-100</f>
        <v>10.602373881064565</v>
      </c>
      <c r="Z72" s="9">
        <f>'Ипотека в абс.вел.'!AM78*100/'Ипотека в абс.вел.'!AA78-100</f>
        <v>12.36623688468967</v>
      </c>
      <c r="AA72" s="9">
        <f>'Ипотека в абс.вел.'!AN78*100/'Ипотека в абс.вел.'!AB78-100</f>
        <v>12.590336568242819</v>
      </c>
      <c r="AB72" s="9">
        <f>'Ипотека в абс.вел.'!AO78*100/'Ипотека в абс.вел.'!AC78-100</f>
        <v>12.579162410623084</v>
      </c>
      <c r="AC72" s="9">
        <f>'Ипотека в абс.вел.'!AP78*100/'Ипотека в абс.вел.'!AD78-100</f>
        <v>12.447545376409323</v>
      </c>
      <c r="AD72" s="9">
        <f>'Ипотека в абс.вел.'!AQ78*100/'Ипотека в абс.вел.'!AE78-100</f>
        <v>12.323626538577003</v>
      </c>
      <c r="AE72" s="9">
        <f>'Ипотека в абс.вел.'!AR78*100/'Ипотека в абс.вел.'!AF78-100</f>
        <v>12.879877051212134</v>
      </c>
      <c r="AF72" s="9">
        <f>'Ипотека в абс.вел.'!AS78*100/'Ипотека в абс.вел.'!AG78-100</f>
        <v>15.621885588997415</v>
      </c>
      <c r="AG72" s="9">
        <f>'Ипотека в абс.вел.'!AT78*100/'Ипотека в абс.вел.'!AH78-100</f>
        <v>17.72076961026147</v>
      </c>
      <c r="AH72" s="9">
        <f>'Ипотека в абс.вел.'!AU78*100/'Ипотека в абс.вел.'!AI78-100</f>
        <v>19.209670372348171</v>
      </c>
      <c r="AI72" s="9">
        <f>'Ипотека в абс.вел.'!AV78*100/'Ипотека в абс.вел.'!AJ78-100</f>
        <v>23.007656377907253</v>
      </c>
      <c r="AJ72" s="9">
        <f>'Ипотека в абс.вел.'!AW78*100/'Ипотека в абс.вел.'!AK78-100</f>
        <v>22.767539911885919</v>
      </c>
      <c r="AK72" s="9">
        <f>'Ипотека в абс.вел.'!AX78*100/'Ипотека в абс.вел.'!AL78-100</f>
        <v>21.623261458041625</v>
      </c>
      <c r="AL72" s="9">
        <f>'Ипотека в абс.вел.'!AY78*100/'Ипотека в абс.вел.'!AM78-100</f>
        <v>21.69934033262102</v>
      </c>
      <c r="AM72" s="9">
        <f>'Ипотека в абс.вел.'!AZ78*100/'Ипотека в абс.вел.'!AN78-100</f>
        <v>22.653706845169864</v>
      </c>
      <c r="AN72" s="9">
        <f>'Ипотека в абс.вел.'!BA78*100/'Ипотека в абс.вел.'!AO78-100</f>
        <v>24.801524293426482</v>
      </c>
      <c r="AO72" s="9">
        <f>'Ипотека в абс.вел.'!BB78*100/'Ипотека в абс.вел.'!AP78-100</f>
        <v>27.359381322782255</v>
      </c>
      <c r="AP72" s="9">
        <f>'Ипотека в абс.вел.'!BC78*100/'Ипотека в абс.вел.'!AQ78-100</f>
        <v>28.633792151098049</v>
      </c>
      <c r="AQ72" s="9">
        <f>'Ипотека в абс.вел.'!BD78*100/'Ипотека в абс.вел.'!AR78-100</f>
        <v>30.220914401159462</v>
      </c>
      <c r="AR72" s="9">
        <f>'Ипотека в абс.вел.'!BE78*100/'Ипотека в абс.вел.'!AS78-100</f>
        <v>30.715855708313569</v>
      </c>
      <c r="AS72" s="9">
        <f>'Ипотека в абс.вел.'!BF78*100/'Ипотека в абс.вел.'!AT78-100</f>
        <v>29.603553767496436</v>
      </c>
      <c r="AT72" s="9">
        <f>'Ипотека в абс.вел.'!BG78*100/'Ипотека в абс.вел.'!AU78-100</f>
        <v>28.595862518325447</v>
      </c>
      <c r="AU72" s="9">
        <f>'Ипотека в абс.вел.'!BH78*100/'Ипотека в абс.вел.'!AV78-100</f>
        <v>25.547073791348595</v>
      </c>
      <c r="AV72" s="9">
        <f>'Ипотека в абс.вел.'!BI78*100/'Ипотека в абс.вел.'!AW78-100</f>
        <v>24.13274165541192</v>
      </c>
      <c r="AW72" s="9">
        <f>'Ипотека в абс.вел.'!BJ78*100/'Ипотека в абс.вел.'!AX78-100</f>
        <v>27.702521201888018</v>
      </c>
      <c r="AX72" s="9">
        <f>'Ипотека в абс.вел.'!BK78*100/'Ипотека в абс.вел.'!AY78-100</f>
        <v>28.873535137611185</v>
      </c>
      <c r="AY72" s="9">
        <f>'Ипотека в абс.вел.'!BL78*100/'Ипотека в абс.вел.'!AZ78-100</f>
        <v>28.805322966507191</v>
      </c>
      <c r="AZ72" s="9">
        <f>'Ипотека в абс.вел.'!BM78*100/'Ипотека в абс.вел.'!BA78-100</f>
        <v>28.556888404216636</v>
      </c>
      <c r="BA72" s="9">
        <f>'Ипотека в абс.вел.'!BN78*100/'Ипотека в абс.вел.'!BB78-100</f>
        <v>24.136835416225381</v>
      </c>
      <c r="BB72" s="9">
        <f>'Ипотека в абс.вел.'!BO78*100/'Ипотека в абс.вел.'!BC78-100</f>
        <v>21.200263185233922</v>
      </c>
      <c r="BC72" s="9">
        <f>'Ипотека в абс.вел.'!BP78*100/'Ипотека в абс.вел.'!BD78-100</f>
        <v>18.05059021922429</v>
      </c>
      <c r="BD72" s="9">
        <f>'Ипотека в абс.вел.'!BQ78*100/'Ипотека в абс.вел.'!BE78-100</f>
        <v>16.594131223211349</v>
      </c>
      <c r="BE72" s="9">
        <f>'Ипотека в абс.вел.'!BR78*100/'Ипотека в абс.вел.'!BF78-100</f>
        <v>15.711698894134386</v>
      </c>
      <c r="BF72" s="9">
        <f>'Ипотека в абс.вел.'!BS78*100/'Ипотека в абс.вел.'!BG78-100</f>
        <v>16.201152701247707</v>
      </c>
      <c r="BG72" s="9">
        <f>'Ипотека в абс.вел.'!BT78*100/'Ипотека в абс.вел.'!BH78-100</f>
        <v>17.570390695644036</v>
      </c>
      <c r="BH72" s="9">
        <f>'Ипотека в абс.вел.'!BU78*100/'Ипотека в абс.вел.'!BI78-100</f>
        <v>19.910472815443441</v>
      </c>
      <c r="BI72" s="9">
        <f>'Ипотека в абс.вел.'!BV78*100/'Ипотека в абс.вел.'!BJ78-100</f>
        <v>20.584169721738078</v>
      </c>
      <c r="BJ72" s="9">
        <f>'Ипотека в абс.вел.'!BW78*100/'Ипотека в абс.вел.'!BK78-100</f>
        <v>19.797991765646756</v>
      </c>
      <c r="BK72" s="9">
        <f>'Ипотека в абс.вел.'!BX78*100/'Ипотека в абс.вел.'!BL78-100</f>
        <v>19.458471182308898</v>
      </c>
      <c r="BL72" s="9">
        <f>'Ипотека в абс.вел.'!BY78*100/'Ипотека в абс.вел.'!BM78-100</f>
        <v>20.19170955154668</v>
      </c>
      <c r="BM72" s="9">
        <f>'Ипотека в абс.вел.'!BZ78*100/'Ипотека в абс.вел.'!BN78-100</f>
        <v>24.724852828256971</v>
      </c>
      <c r="BN72" s="9">
        <f>'Ипотека в абс.вел.'!CA78*100/'Ипотека в абс.вел.'!BO78-100</f>
        <v>29.815137575359302</v>
      </c>
      <c r="BO72" s="9">
        <f>'Ипотека в абс.вел.'!CB78*100/'Ипотека в абс.вел.'!BP78-100</f>
        <v>33.769498885777949</v>
      </c>
      <c r="BP72" s="9">
        <f>'Ипотека в абс.вел.'!CC78*100/'Ипотека в абс.вел.'!BQ78-100</f>
        <v>34.165653366513027</v>
      </c>
      <c r="BQ72" s="9">
        <f>'Ипотека в абс.вел.'!CD78*100/'Ипотека в абс.вел.'!BR78-100</f>
        <v>38.706161799636732</v>
      </c>
      <c r="BR72" s="9">
        <f>'Ипотека в абс.вел.'!CE78*100/'Ипотека в абс.вел.'!BS78-100</f>
        <v>43.064261187115051</v>
      </c>
      <c r="BS72" s="9">
        <f>'Ипотека в абс.вел.'!CF78*100/'Ипотека в абс.вел.'!BT78-100</f>
        <v>43.910783429692884</v>
      </c>
      <c r="BT72" s="9">
        <f>'Ипотека в абс.вел.'!CG78*100/'Ипотека в абс.вел.'!BU78-100</f>
        <v>43.936330170581215</v>
      </c>
      <c r="BU72" s="9">
        <f>'Ипотека в абс.вел.'!CH78*100/'Ипотека в абс.вел.'!BV78-100</f>
        <v>40.408193779904309</v>
      </c>
      <c r="BV72" s="9">
        <f>'Ипотека в абс.вел.'!CI78*100/'Ипотека в абс.вел.'!BW78-100</f>
        <v>39.636543454073433</v>
      </c>
      <c r="BW72" s="9">
        <f>'Ипотека в абс.вел.'!CJ78*100/'Ипотека в абс.вел.'!BX78-100</f>
        <v>37.528848723368071</v>
      </c>
      <c r="BX72" s="9">
        <f>'Ипотека в абс.вел.'!CK78*100/'Ипотека в абс.вел.'!BY78-100</f>
        <v>34.702519585009526</v>
      </c>
      <c r="BY72" s="9">
        <f>'Ипотека в абс.вел.'!CL78*100/'Ипотека в абс.вел.'!BZ78-100</f>
        <v>32.13854116788653</v>
      </c>
      <c r="BZ72" s="9">
        <f>'Ипотека в абс.вел.'!CM78*100/'Ипотека в абс.вел.'!CA78-100</f>
        <v>28.885856407096014</v>
      </c>
      <c r="CA72" s="9">
        <f>'Ипотека в абс.вел.'!CN78*100/'Ипотека в абс.вел.'!CB78-100</f>
        <v>28.873179274699936</v>
      </c>
      <c r="CB72" s="9">
        <f>'Ипотека в абс.вел.'!CO78*100/'Ипотека в абс.вел.'!CC78-100</f>
        <v>26.805775108019816</v>
      </c>
      <c r="CC72" s="9">
        <f>'Ипотека в абс.вел.'!CP78*100/'Ипотека в абс.вел.'!CD78-100</f>
        <v>21.955838504311387</v>
      </c>
      <c r="CD72" s="9">
        <f>'Ипотека в абс.вел.'!CQ78*100/'Ипотека в абс.вел.'!CE78-100</f>
        <v>15.370694910088389</v>
      </c>
      <c r="CE72" s="9">
        <f>'Ипотека в абс.вел.'!CR78*100/'Ипотека в абс.вел.'!CF78-100</f>
        <v>11.350275510016033</v>
      </c>
      <c r="CF72" s="9">
        <f>'Ипотека в абс.вел.'!CS78*100/'Ипотека в абс.вел.'!CG78-100</f>
        <v>9.1459241381794669</v>
      </c>
      <c r="CG72" s="9">
        <f>'Ипотека в абс.вел.'!CT78*100/'Ипотека в абс.вел.'!CH78-100</f>
        <v>7.7755888042880201</v>
      </c>
      <c r="CH72" s="9">
        <f>'Ипотека в абс.вел.'!CU78*100/'Ипотека в абс.вел.'!CI78-100</f>
        <v>6.72143919541044</v>
      </c>
      <c r="CI72" s="9">
        <f>'Ипотека в абс.вел.'!CV78*100/'Ипотека в абс.вел.'!CJ78-100</f>
        <v>6.7619367260779768</v>
      </c>
      <c r="CJ72" s="9">
        <f>'Ипотека в абс.вел.'!CW78*100/'Ипотека в абс.вел.'!CK78-100</f>
        <v>5.7249641971427536</v>
      </c>
      <c r="CK72" s="9">
        <f>'Ипотека в абс.вел.'!CX78*100/'Ипотека в абс.вел.'!CL78-100</f>
        <v>5.2698785201546059</v>
      </c>
      <c r="CL72" s="9">
        <f>'Ипотека в абс.вел.'!CY78*100/'Ипотека в абс.вел.'!CM78-100</f>
        <v>4.7371836469824729</v>
      </c>
      <c r="CM72" s="9">
        <f>'Ипотека в абс.вел.'!CZ78*100/'Ипотека в абс.вел.'!CN78-100</f>
        <v>2.359921114996439</v>
      </c>
      <c r="CN72" s="9">
        <f>'Ипотека в абс.вел.'!DA78*100/'Ипотека в абс.вел.'!CO78-100</f>
        <v>2.1109319681531815</v>
      </c>
      <c r="CO72" s="9">
        <f>'Ипотека в абс.вел.'!DB78*100/'Ипотека в абс.вел.'!CP78-100</f>
        <v>2.7240889417517451</v>
      </c>
      <c r="CP72" s="9">
        <f>'Ипотека в абс.вел.'!DC78*100/'Ипотека в абс.вел.'!CQ78-100</f>
        <v>3.7414348220919607</v>
      </c>
      <c r="CQ72" s="9">
        <f>'Ипотека в абс.вел.'!DD78*100/'Ипотека в абс.вел.'!CR78-100</f>
        <v>5.2414683393465964</v>
      </c>
      <c r="CR72" s="9">
        <f>'Ипотека в абс.вел.'!DE78*100/'Ипотека в абс.вел.'!CS78-100</f>
        <v>6.2458745874587436</v>
      </c>
      <c r="CS72" s="9">
        <f>'Ипотека в абс.вел.'!DF78*100/'Ипотека в абс.вел.'!CT78-100</f>
        <v>8.2899677228114115</v>
      </c>
    </row>
    <row r="73" spans="1:97" x14ac:dyDescent="0.25">
      <c r="A73" s="8" t="s">
        <v>72</v>
      </c>
      <c r="B73" s="9">
        <f>'Ипотека в абс.вел.'!O79*100/'Ипотека в абс.вел.'!C79-100</f>
        <v>19.114914001051773</v>
      </c>
      <c r="C73" s="9">
        <f>'Ипотека в абс.вел.'!P79*100/'Ипотека в абс.вел.'!D79-100</f>
        <v>20.344712507029868</v>
      </c>
      <c r="D73" s="9">
        <f>'Ипотека в абс.вел.'!Q79*100/'Ипотека в абс.вел.'!E79-100</f>
        <v>22.973103437916407</v>
      </c>
      <c r="E73" s="9">
        <f>'Ипотека в абс.вел.'!R79*100/'Ипотека в абс.вел.'!F79-100</f>
        <v>23.761255535788365</v>
      </c>
      <c r="F73" s="9">
        <f>'Ипотека в абс.вел.'!S79*100/'Ипотека в абс.вел.'!G79-100</f>
        <v>25.054707024298338</v>
      </c>
      <c r="G73" s="9">
        <f>'Ипотека в абс.вел.'!T79*100/'Ипотека в абс.вел.'!H79-100</f>
        <v>25.889057204633176</v>
      </c>
      <c r="H73" s="9">
        <f>'Ипотека в абс.вел.'!U79*100/'Ипотека в абс.вел.'!I79-100</f>
        <v>25.733117674675654</v>
      </c>
      <c r="I73" s="9">
        <f>'Ипотека в абс.вел.'!V79*100/'Ипотека в абс.вел.'!J79-100</f>
        <v>26.094255229650926</v>
      </c>
      <c r="J73" s="9">
        <f>'Ипотека в абс.вел.'!W79*100/'Ипотека в абс.вел.'!K79-100</f>
        <v>26.128422446011626</v>
      </c>
      <c r="K73" s="9">
        <f>'Ипотека в абс.вел.'!X79*100/'Ипотека в абс.вел.'!L79-100</f>
        <v>23.369217232215348</v>
      </c>
      <c r="L73" s="9">
        <f>'Ипотека в абс.вел.'!Y79*100/'Ипотека в абс.вел.'!M79-100</f>
        <v>26.664250107680544</v>
      </c>
      <c r="M73" s="9">
        <f>'Ипотека в абс.вел.'!Z79*100/'Ипотека в абс.вел.'!N79-100</f>
        <v>26.388841887211086</v>
      </c>
      <c r="N73" s="9">
        <f>'Ипотека в абс.вел.'!AA79*100/'Ипотека в абс.вел.'!O79-100</f>
        <v>21.922555460882407</v>
      </c>
      <c r="O73" s="9">
        <f>'Ипотека в абс.вел.'!AB79*100/'Ипотека в абс.вел.'!P79-100</f>
        <v>20.842039157253325</v>
      </c>
      <c r="P73" s="9">
        <f>'Ипотека в абс.вел.'!AC79*100/'Ипотека в абс.вел.'!Q79-100</f>
        <v>20.232097490196097</v>
      </c>
      <c r="Q73" s="9">
        <f>'Ипотека в абс.вел.'!AD79*100/'Ипотека в абс.вел.'!R79-100</f>
        <v>19.56610871619641</v>
      </c>
      <c r="R73" s="9">
        <f>'Ипотека в абс.вел.'!AE79*100/'Ипотека в абс.вел.'!S79-100</f>
        <v>17.9690549677468</v>
      </c>
      <c r="S73" s="9">
        <f>'Ипотека в абс.вел.'!AF79*100/'Ипотека в абс.вел.'!T79-100</f>
        <v>15.828655218715582</v>
      </c>
      <c r="T73" s="9">
        <f>'Ипотека в абс.вел.'!AG79*100/'Ипотека в абс.вел.'!U79-100</f>
        <v>13.783909031085898</v>
      </c>
      <c r="U73" s="9">
        <f>'Ипотека в абс.вел.'!AH79*100/'Ипотека в абс.вел.'!V79-100</f>
        <v>15.129029762133186</v>
      </c>
      <c r="V73" s="9">
        <f>'Ипотека в абс.вел.'!AI79*100/'Ипотека в абс.вел.'!W79-100</f>
        <v>14.412208530707758</v>
      </c>
      <c r="W73" s="9">
        <f>'Ипотека в абс.вел.'!AJ79*100/'Ипотека в абс.вел.'!X79-100</f>
        <v>13.093078819480198</v>
      </c>
      <c r="X73" s="9">
        <f>'Ипотека в абс.вел.'!AK79*100/'Ипотека в абс.вел.'!Y79-100</f>
        <v>10.729431600973925</v>
      </c>
      <c r="Y73" s="9">
        <f>'Ипотека в абс.вел.'!AL79*100/'Ипотека в абс.вел.'!Z79-100</f>
        <v>11.304933837223913</v>
      </c>
      <c r="Z73" s="9">
        <f>'Ипотека в абс.вел.'!AM79*100/'Ипотека в абс.вел.'!AA79-100</f>
        <v>13.031014143464191</v>
      </c>
      <c r="AA73" s="9">
        <f>'Ипотека в абс.вел.'!AN79*100/'Ипотека в абс.вел.'!AB79-100</f>
        <v>12.550668067857686</v>
      </c>
      <c r="AB73" s="9">
        <f>'Ипотека в абс.вел.'!AO79*100/'Ипотека в абс.вел.'!AC79-100</f>
        <v>12.606958794663768</v>
      </c>
      <c r="AC73" s="9">
        <f>'Ипотека в абс.вел.'!AP79*100/'Ипотека в абс.вел.'!AD79-100</f>
        <v>12.693242586290708</v>
      </c>
      <c r="AD73" s="9">
        <f>'Ипотека в абс.вел.'!AQ79*100/'Ипотека в абс.вел.'!AE79-100</f>
        <v>12.914285714285711</v>
      </c>
      <c r="AE73" s="9">
        <f>'Ипотека в абс.вел.'!AR79*100/'Ипотека в абс.вел.'!AF79-100</f>
        <v>14.154330633521411</v>
      </c>
      <c r="AF73" s="9">
        <f>'Ипотека в абс.вел.'!AS79*100/'Ипотека в абс.вел.'!AG79-100</f>
        <v>16.917946885792546</v>
      </c>
      <c r="AG73" s="9">
        <f>'Ипотека в абс.вел.'!AT79*100/'Ипотека в абс.вел.'!AH79-100</f>
        <v>17.746752714367702</v>
      </c>
      <c r="AH73" s="9">
        <f>'Ипотека в абс.вел.'!AU79*100/'Ипотека в абс.вел.'!AI79-100</f>
        <v>18.94668939777911</v>
      </c>
      <c r="AI73" s="9">
        <f>'Ипотека в абс.вел.'!AV79*100/'Ипотека в абс.вел.'!AJ79-100</f>
        <v>24.23397357688151</v>
      </c>
      <c r="AJ73" s="9">
        <f>'Ипотека в абс.вел.'!AW79*100/'Ипотека в абс.вел.'!AK79-100</f>
        <v>20.921254610855271</v>
      </c>
      <c r="AK73" s="9">
        <f>'Ипотека в абс.вел.'!AX79*100/'Ипотека в абс.вел.'!AL79-100</f>
        <v>20.751281359589967</v>
      </c>
      <c r="AL73" s="9">
        <f>'Ипотека в абс.вел.'!AY79*100/'Ипотека в абс.вел.'!AM79-100</f>
        <v>21.069937603806622</v>
      </c>
      <c r="AM73" s="9">
        <f>'Ипотека в абс.вел.'!AZ79*100/'Ипотека в абс.вел.'!AN79-100</f>
        <v>22.191098661686894</v>
      </c>
      <c r="AN73" s="9">
        <f>'Ипотека в абс.вел.'!BA79*100/'Ипотека в абс.вел.'!AO79-100</f>
        <v>23.346946819809261</v>
      </c>
      <c r="AO73" s="9">
        <f>'Ипотека в абс.вел.'!BB79*100/'Ипотека в абс.вел.'!AP79-100</f>
        <v>24.578318450455114</v>
      </c>
      <c r="AP73" s="9">
        <f>'Ипотека в абс.вел.'!BC79*100/'Ипотека в абс.вел.'!AQ79-100</f>
        <v>25.600894949925419</v>
      </c>
      <c r="AQ73" s="9">
        <f>'Ипотека в абс.вел.'!BD79*100/'Ипотека в абс.вел.'!AR79-100</f>
        <v>27.029540538563623</v>
      </c>
      <c r="AR73" s="9">
        <f>'Ипотека в абс.вел.'!BE79*100/'Ипотека в абс.вел.'!AS79-100</f>
        <v>26.362858539765313</v>
      </c>
      <c r="AS73" s="9">
        <f>'Ипотека в абс.вел.'!BF79*100/'Ипотека в абс.вел.'!AT79-100</f>
        <v>26.115327610388832</v>
      </c>
      <c r="AT73" s="9">
        <f>'Ипотека в абс.вел.'!BG79*100/'Ипотека в абс.вел.'!AU79-100</f>
        <v>25.668216153399186</v>
      </c>
      <c r="AU73" s="9">
        <f>'Ипотека в абс.вел.'!BH79*100/'Ипотека в абс.вел.'!AV79-100</f>
        <v>23.244198771009295</v>
      </c>
      <c r="AV73" s="9">
        <f>'Ипотека в абс.вел.'!BI79*100/'Ипотека в абс.вел.'!AW79-100</f>
        <v>22.638953361690838</v>
      </c>
      <c r="AW73" s="9">
        <f>'Ипотека в абс.вел.'!BJ79*100/'Ипотека в абс.вел.'!AX79-100</f>
        <v>23.756864935306709</v>
      </c>
      <c r="AX73" s="9">
        <f>'Ипотека в абс.вел.'!BK79*100/'Ипотека в абс.вел.'!AY79-100</f>
        <v>24.287422485470373</v>
      </c>
      <c r="AY73" s="9">
        <f>'Ипотека в абс.вел.'!BL79*100/'Ипотека в абс.вел.'!AZ79-100</f>
        <v>24.422349174004808</v>
      </c>
      <c r="AZ73" s="9">
        <f>'Ипотека в абс.вел.'!BM79*100/'Ипотека в абс.вел.'!BA79-100</f>
        <v>24.152715394038381</v>
      </c>
      <c r="BA73" s="9">
        <f>'Ипотека в абс.вел.'!BN79*100/'Ипотека в абс.вел.'!BB79-100</f>
        <v>20.441678064996452</v>
      </c>
      <c r="BB73" s="9">
        <f>'Ипотека в абс.вел.'!BO79*100/'Ипотека в абс.вел.'!BC79-100</f>
        <v>17.479154119553144</v>
      </c>
      <c r="BC73" s="9">
        <f>'Ипотека в абс.вел.'!BP79*100/'Ипотека в абс.вел.'!BD79-100</f>
        <v>14.244114308276991</v>
      </c>
      <c r="BD73" s="9">
        <f>'Ипотека в абс.вел.'!BQ79*100/'Ипотека в абс.вел.'!BE79-100</f>
        <v>13.003595092617971</v>
      </c>
      <c r="BE73" s="9">
        <f>'Ипотека в абс.вел.'!BR79*100/'Ипотека в абс.вел.'!BF79-100</f>
        <v>11.086484994281662</v>
      </c>
      <c r="BF73" s="9">
        <f>'Ипотека в абс.вел.'!BS79*100/'Ипотека в абс.вел.'!BG79-100</f>
        <v>11.077717412245207</v>
      </c>
      <c r="BG73" s="9">
        <f>'Ипотека в абс.вел.'!BT79*100/'Ипотека в абс.вел.'!BH79-100</f>
        <v>11.36306718575689</v>
      </c>
      <c r="BH73" s="9">
        <f>'Ипотека в абс.вел.'!BU79*100/'Ипотека в абс.вел.'!BI79-100</f>
        <v>14.70020238849321</v>
      </c>
      <c r="BI73" s="9">
        <f>'Ипотека в абс.вел.'!BV79*100/'Ипотека в абс.вел.'!BJ79-100</f>
        <v>14.449575786750103</v>
      </c>
      <c r="BJ73" s="9">
        <f>'Ипотека в абс.вел.'!BW79*100/'Ипотека в абс.вел.'!BK79-100</f>
        <v>14.20143938546444</v>
      </c>
      <c r="BK73" s="9">
        <f>'Ипотека в абс.вел.'!BX79*100/'Ипотека в абс.вел.'!BL79-100</f>
        <v>13.654542131237434</v>
      </c>
      <c r="BL73" s="9">
        <f>'Ипотека в абс.вел.'!BY79*100/'Ипотека в абс.вел.'!BM79-100</f>
        <v>13.832822118787675</v>
      </c>
      <c r="BM73" s="9">
        <f>'Ипотека в абс.вел.'!BZ79*100/'Ипотека в абс.вел.'!BN79-100</f>
        <v>17.064983791787355</v>
      </c>
      <c r="BN73" s="9">
        <f>'Ипотека в абс.вел.'!CA79*100/'Ипотека в абс.вел.'!BO79-100</f>
        <v>20.238275750027071</v>
      </c>
      <c r="BO73" s="9">
        <f>'Ипотека в абс.вел.'!CB79*100/'Ипотека в абс.вел.'!BP79-100</f>
        <v>23.257153554816313</v>
      </c>
      <c r="BP73" s="9">
        <f>'Ипотека в абс.вел.'!CC79*100/'Ипотека в абс.вел.'!BQ79-100</f>
        <v>23.812682787645343</v>
      </c>
      <c r="BQ73" s="9">
        <f>'Ипотека в абс.вел.'!CD79*100/'Ипотека в абс.вел.'!BR79-100</f>
        <v>28.425671501906407</v>
      </c>
      <c r="BR73" s="9">
        <f>'Ипотека в абс.вел.'!CE79*100/'Ипотека в абс.вел.'!BS79-100</f>
        <v>30.949771055917864</v>
      </c>
      <c r="BS73" s="9">
        <f>'Ипотека в абс.вел.'!CF79*100/'Ипотека в абс.вел.'!BT79-100</f>
        <v>32.532608251216431</v>
      </c>
      <c r="BT73" s="9">
        <f>'Ипотека в абс.вел.'!CG79*100/'Ипотека в абс.вел.'!BU79-100</f>
        <v>32.714635920368522</v>
      </c>
      <c r="BU73" s="9">
        <f>'Ипотека в абс.вел.'!CH79*100/'Ипотека в абс.вел.'!BV79-100</f>
        <v>31.20732372521573</v>
      </c>
      <c r="BV73" s="9">
        <f>'Ипотека в абс.вел.'!CI79*100/'Ипотека в абс.вел.'!BW79-100</f>
        <v>30.965799630372175</v>
      </c>
      <c r="BW73" s="9">
        <f>'Ипотека в абс.вел.'!CJ79*100/'Ипотека в абс.вел.'!BX79-100</f>
        <v>29.443361573743488</v>
      </c>
      <c r="BX73" s="9">
        <f>'Ипотека в абс.вел.'!CK79*100/'Ипотека в абс.вел.'!BY79-100</f>
        <v>27.981910684002258</v>
      </c>
      <c r="BY73" s="9">
        <f>'Ипотека в абс.вел.'!CL79*100/'Ипотека в абс.вел.'!BZ79-100</f>
        <v>25.696111598892358</v>
      </c>
      <c r="BZ73" s="9">
        <f>'Ипотека в абс.вел.'!CM79*100/'Ипотека в абс.вел.'!CA79-100</f>
        <v>23.6446398116788</v>
      </c>
      <c r="CA73" s="9">
        <f>'Ипотека в абс.вел.'!CN79*100/'Ипотека в абс.вел.'!CB79-100</f>
        <v>22.890841326775018</v>
      </c>
      <c r="CB73" s="9">
        <f>'Ипотека в абс.вел.'!CO79*100/'Ипотека в абс.вел.'!CC79-100</f>
        <v>20.300968468598228</v>
      </c>
      <c r="CC73" s="9">
        <f>'Ипотека в абс.вел.'!CP79*100/'Ипотека в абс.вел.'!CD79-100</f>
        <v>15.396735885357927</v>
      </c>
      <c r="CD73" s="9">
        <f>'Ипотека в абс.вел.'!CQ79*100/'Ипотека в абс.вел.'!CE79-100</f>
        <v>10.309879152958132</v>
      </c>
      <c r="CE73" s="9">
        <f>'Ипотека в абс.вел.'!CR79*100/'Ипотека в абс.вел.'!CF79-100</f>
        <v>7.5626924995243741</v>
      </c>
      <c r="CF73" s="9">
        <f>'Ипотека в абс.вел.'!CS79*100/'Ипотека в абс.вел.'!CG79-100</f>
        <v>4.4864508271592456</v>
      </c>
      <c r="CG73" s="9">
        <f>'Ипотека в абс.вел.'!CT79*100/'Ипотека в абс.вел.'!CH79-100</f>
        <v>3.1625502757339063</v>
      </c>
      <c r="CH73" s="9">
        <f>'Ипотека в абс.вел.'!CU79*100/'Ипотека в абс.вел.'!CI79-100</f>
        <v>-8.3772139779796362E-2</v>
      </c>
      <c r="CI73" s="9">
        <f>'Ипотека в абс.вел.'!CV79*100/'Ипотека в абс.вел.'!CJ79-100</f>
        <v>-0.34042172536663884</v>
      </c>
      <c r="CJ73" s="9">
        <f>'Ипотека в абс.вел.'!CW79*100/'Ипотека в абс.вел.'!CK79-100</f>
        <v>-1.55967805261092</v>
      </c>
      <c r="CK73" s="9">
        <f>'Ипотека в абс.вел.'!CX79*100/'Ипотека в абс.вел.'!CL79-100</f>
        <v>-1.7643610785463011</v>
      </c>
      <c r="CL73" s="9">
        <f>'Ипотека в абс.вел.'!CY79*100/'Ипотека в абс.вел.'!CM79-100</f>
        <v>-1.8455740220886128</v>
      </c>
      <c r="CM73" s="9">
        <f>'Ипотека в абс.вел.'!CZ79*100/'Ипотека в абс.вел.'!CN79-100</f>
        <v>-4.1627251422514036</v>
      </c>
      <c r="CN73" s="9">
        <f>'Ипотека в абс.вел.'!DA79*100/'Ипотека в абс.вел.'!CO79-100</f>
        <v>-3.5204252669891218</v>
      </c>
      <c r="CO73" s="9">
        <f>'Ипотека в абс.вел.'!DB79*100/'Ипотека в абс.вел.'!CP79-100</f>
        <v>-2.1914001676847477</v>
      </c>
      <c r="CP73" s="9">
        <f>'Ипотека в абс.вел.'!DC79*100/'Ипотека в абс.вел.'!CQ79-100</f>
        <v>-1.0109936554744934</v>
      </c>
      <c r="CQ73" s="9">
        <f>'Ипотека в абс.вел.'!DD79*100/'Ипотека в абс.вел.'!CR79-100</f>
        <v>-0.19456089947368582</v>
      </c>
      <c r="CR73" s="9">
        <f>'Ипотека в абс.вел.'!DE79*100/'Ипотека в абс.вел.'!CS79-100</f>
        <v>2.6153345539846811</v>
      </c>
      <c r="CS73" s="9">
        <f>'Ипотека в абс.вел.'!DF79*100/'Ипотека в абс.вел.'!CT79-100</f>
        <v>4.047328889169421</v>
      </c>
    </row>
    <row r="74" spans="1:97" x14ac:dyDescent="0.25">
      <c r="A74" s="8" t="s">
        <v>73</v>
      </c>
      <c r="B74" s="9">
        <f>'Ипотека в абс.вел.'!O80*100/'Ипотека в абс.вел.'!C80-100</f>
        <v>11.484851842021015</v>
      </c>
      <c r="C74" s="9">
        <f>'Ипотека в абс.вел.'!P80*100/'Ипотека в абс.вел.'!D80-100</f>
        <v>12.306514784183122</v>
      </c>
      <c r="D74" s="9">
        <f>'Ипотека в абс.вел.'!Q80*100/'Ипотека в абс.вел.'!E80-100</f>
        <v>14.301877413861433</v>
      </c>
      <c r="E74" s="9">
        <f>'Ипотека в абс.вел.'!R80*100/'Ипотека в абс.вел.'!F80-100</f>
        <v>14.621743624150326</v>
      </c>
      <c r="F74" s="9">
        <f>'Ипотека в абс.вел.'!S80*100/'Ипотека в абс.вел.'!G80-100</f>
        <v>15.439088697240265</v>
      </c>
      <c r="G74" s="9">
        <f>'Ипотека в абс.вел.'!T80*100/'Ипотека в абс.вел.'!H80-100</f>
        <v>15.947652084330386</v>
      </c>
      <c r="H74" s="9">
        <f>'Ипотека в абс.вел.'!U80*100/'Ипотека в абс.вел.'!I80-100</f>
        <v>16.160247106038497</v>
      </c>
      <c r="I74" s="9">
        <f>'Ипотека в абс.вел.'!V80*100/'Ипотека в абс.вел.'!J80-100</f>
        <v>17.643840633819167</v>
      </c>
      <c r="J74" s="9">
        <f>'Ипотека в абс.вел.'!W80*100/'Ипотека в абс.вел.'!K80-100</f>
        <v>18.434280279595995</v>
      </c>
      <c r="K74" s="9">
        <f>'Ипотека в абс.вел.'!X80*100/'Ипотека в абс.вел.'!L80-100</f>
        <v>17.301634581364411</v>
      </c>
      <c r="L74" s="9">
        <f>'Ипотека в абс.вел.'!Y80*100/'Ипотека в абс.вел.'!M80-100</f>
        <v>24.603958345966504</v>
      </c>
      <c r="M74" s="9">
        <f>'Ипотека в абс.вел.'!Z80*100/'Ипотека в абс.вел.'!N80-100</f>
        <v>24.825706969168067</v>
      </c>
      <c r="N74" s="9">
        <f>'Ипотека в абс.вел.'!AA80*100/'Ипотека в абс.вел.'!O80-100</f>
        <v>21.64722037265085</v>
      </c>
      <c r="O74" s="9">
        <f>'Ипотека в абс.вел.'!AB80*100/'Ипотека в абс.вел.'!P80-100</f>
        <v>21.02374829524004</v>
      </c>
      <c r="P74" s="9">
        <f>'Ипотека в абс.вел.'!AC80*100/'Ипотека в абс.вел.'!Q80-100</f>
        <v>20.555830944837979</v>
      </c>
      <c r="Q74" s="9">
        <f>'Ипотека в абс.вел.'!AD80*100/'Ипотека в абс.вел.'!R80-100</f>
        <v>20.100358105043256</v>
      </c>
      <c r="R74" s="9">
        <f>'Ипотека в абс.вел.'!AE80*100/'Ипотека в абс.вел.'!S80-100</f>
        <v>19.096256562111819</v>
      </c>
      <c r="S74" s="9">
        <f>'Ипотека в абс.вел.'!AF80*100/'Ипотека в абс.вел.'!T80-100</f>
        <v>17.665447226866974</v>
      </c>
      <c r="T74" s="9">
        <f>'Ипотека в абс.вел.'!AG80*100/'Ипотека в абс.вел.'!U80-100</f>
        <v>14.078119396026608</v>
      </c>
      <c r="U74" s="9">
        <f>'Ипотека в абс.вел.'!AH80*100/'Ипотека в абс.вел.'!V80-100</f>
        <v>14.408668111097299</v>
      </c>
      <c r="V74" s="9">
        <f>'Ипотека в абс.вел.'!AI80*100/'Ипотека в абс.вел.'!W80-100</f>
        <v>13.638403580459808</v>
      </c>
      <c r="W74" s="9">
        <f>'Ипотека в абс.вел.'!AJ80*100/'Ипотека в абс.вел.'!X80-100</f>
        <v>12.525693668832687</v>
      </c>
      <c r="X74" s="9">
        <f>'Ипотека в абс.вел.'!AK80*100/'Ипотека в абс.вел.'!Y80-100</f>
        <v>7.0970419347001155</v>
      </c>
      <c r="Y74" s="9">
        <f>'Ипотека в абс.вел.'!AL80*100/'Ипотека в абс.вел.'!Z80-100</f>
        <v>7.480059460623778</v>
      </c>
      <c r="Z74" s="9">
        <f>'Ипотека в абс.вел.'!AM80*100/'Ипотека в абс.вел.'!AA80-100</f>
        <v>9.2341787737010605</v>
      </c>
      <c r="AA74" s="9">
        <f>'Ипотека в абс.вел.'!AN80*100/'Ипотека в абс.вел.'!AB80-100</f>
        <v>9.2129225396033405</v>
      </c>
      <c r="AB74" s="9">
        <f>'Ипотека в абс.вел.'!AO80*100/'Ипотека в абс.вел.'!AC80-100</f>
        <v>9.7374504011174423</v>
      </c>
      <c r="AC74" s="9">
        <f>'Ипотека в абс.вел.'!AP80*100/'Ипотека в абс.вел.'!AD80-100</f>
        <v>9.4322551458946009</v>
      </c>
      <c r="AD74" s="9">
        <f>'Ипотека в абс.вел.'!AQ80*100/'Ипотека в абс.вел.'!AE80-100</f>
        <v>9.0692659049880717</v>
      </c>
      <c r="AE74" s="9">
        <f>'Ипотека в абс.вел.'!AR80*100/'Ипотека в абс.вел.'!AF80-100</f>
        <v>10.205165018791206</v>
      </c>
      <c r="AF74" s="9">
        <f>'Ипотека в абс.вел.'!AS80*100/'Ипотека в абс.вел.'!AG80-100</f>
        <v>14.120051648277681</v>
      </c>
      <c r="AG74" s="9">
        <f>'Ипотека в абс.вел.'!AT80*100/'Ипотека в абс.вел.'!AH80-100</f>
        <v>15.3674550203134</v>
      </c>
      <c r="AH74" s="9">
        <f>'Ипотека в абс.вел.'!AU80*100/'Ипотека в абс.вел.'!AI80-100</f>
        <v>17.360037717157127</v>
      </c>
      <c r="AI74" s="9">
        <f>'Ипотека в абс.вел.'!AV80*100/'Ипотека в абс.вел.'!AJ80-100</f>
        <v>21.424293961242725</v>
      </c>
      <c r="AJ74" s="9">
        <f>'Ипотека в абс.вел.'!AW80*100/'Ипотека в абс.вел.'!AK80-100</f>
        <v>18.022745093415239</v>
      </c>
      <c r="AK74" s="9">
        <f>'Ипотека в абс.вел.'!AX80*100/'Ипотека в абс.вел.'!AL80-100</f>
        <v>15.858831448416723</v>
      </c>
      <c r="AL74" s="9">
        <f>'Ипотека в абс.вел.'!AY80*100/'Ипотека в абс.вел.'!AM80-100</f>
        <v>16.148759566252807</v>
      </c>
      <c r="AM74" s="9">
        <f>'Ипотека в абс.вел.'!AZ80*100/'Ипотека в абс.вел.'!AN80-100</f>
        <v>16.551121567910826</v>
      </c>
      <c r="AN74" s="9">
        <f>'Ипотека в абс.вел.'!BA80*100/'Ипотека в абс.вел.'!AO80-100</f>
        <v>17.73385974892004</v>
      </c>
      <c r="AO74" s="9">
        <f>'Ипотека в абс.вел.'!BB80*100/'Ипотека в абс.вел.'!AP80-100</f>
        <v>20.076980659866152</v>
      </c>
      <c r="AP74" s="9">
        <f>'Ипотека в абс.вел.'!BC80*100/'Ипотека в абс.вел.'!AQ80-100</f>
        <v>21.974506373406655</v>
      </c>
      <c r="AQ74" s="9">
        <f>'Ипотека в абс.вел.'!BD80*100/'Ипотека в абс.вел.'!AR80-100</f>
        <v>23.757704476533505</v>
      </c>
      <c r="AR74" s="9">
        <f>'Ипотека в абс.вел.'!BE80*100/'Ипотека в абс.вел.'!AS80-100</f>
        <v>23.470268705057194</v>
      </c>
      <c r="AS74" s="9">
        <f>'Ипотека в абс.вел.'!BF80*100/'Ипотека в абс.вел.'!AT80-100</f>
        <v>22.861544749956764</v>
      </c>
      <c r="AT74" s="9">
        <f>'Ипотека в абс.вел.'!BG80*100/'Ипотека в абс.вел.'!AU80-100</f>
        <v>21.613306755080046</v>
      </c>
      <c r="AU74" s="9">
        <f>'Ипотека в абс.вел.'!BH80*100/'Ипотека в абс.вел.'!AV80-100</f>
        <v>19.31062713302164</v>
      </c>
      <c r="AV74" s="9">
        <f>'Ипотека в абс.вел.'!BI80*100/'Ипотека в абс.вел.'!AW80-100</f>
        <v>20.737902681965537</v>
      </c>
      <c r="AW74" s="9">
        <f>'Ипотека в абс.вел.'!BJ80*100/'Ипотека в абс.вел.'!AX80-100</f>
        <v>23.918302339441965</v>
      </c>
      <c r="AX74" s="9">
        <f>'Ипотека в абс.вел.'!BK80*100/'Ипотека в абс.вел.'!AY80-100</f>
        <v>24.303530371948128</v>
      </c>
      <c r="AY74" s="9">
        <f>'Ипотека в абс.вел.'!BL80*100/'Ипотека в абс.вел.'!AZ80-100</f>
        <v>24.982483647321104</v>
      </c>
      <c r="AZ74" s="9">
        <f>'Ипотека в абс.вел.'!BM80*100/'Ипотека в абс.вел.'!BA80-100</f>
        <v>25.016743207041714</v>
      </c>
      <c r="BA74" s="9">
        <f>'Ипотека в абс.вел.'!BN80*100/'Ипотека в абс.вел.'!BB80-100</f>
        <v>21.294284584428581</v>
      </c>
      <c r="BB74" s="9">
        <f>'Ипотека в абс.вел.'!BO80*100/'Ипотека в абс.вел.'!BC80-100</f>
        <v>18.405894111807797</v>
      </c>
      <c r="BC74" s="9">
        <f>'Ипотека в абс.вел.'!BP80*100/'Ипотека в абс.вел.'!BD80-100</f>
        <v>15.792080959626347</v>
      </c>
      <c r="BD74" s="9">
        <f>'Ипотека в абс.вел.'!BQ80*100/'Ипотека в абс.вел.'!BE80-100</f>
        <v>15.221753179070248</v>
      </c>
      <c r="BE74" s="9">
        <f>'Ипотека в абс.вел.'!BR80*100/'Ипотека в абс.вел.'!BF80-100</f>
        <v>14.524446264283242</v>
      </c>
      <c r="BF74" s="9">
        <f>'Ипотека в абс.вел.'!BS80*100/'Ипотека в абс.вел.'!BG80-100</f>
        <v>15.312663335493724</v>
      </c>
      <c r="BG74" s="9">
        <f>'Ипотека в абс.вел.'!BT80*100/'Ипотека в абс.вел.'!BH80-100</f>
        <v>16.586130068328657</v>
      </c>
      <c r="BH74" s="9">
        <f>'Ипотека в абс.вел.'!BU80*100/'Ипотека в абс.вел.'!BI80-100</f>
        <v>18.498245788236858</v>
      </c>
      <c r="BI74" s="9">
        <f>'Ипотека в абс.вел.'!BV80*100/'Ипотека в абс.вел.'!BJ80-100</f>
        <v>18.306193137956257</v>
      </c>
      <c r="BJ74" s="9">
        <f>'Ипотека в абс.вел.'!BW80*100/'Ипотека в абс.вел.'!BK80-100</f>
        <v>17.903097950980467</v>
      </c>
      <c r="BK74" s="9">
        <f>'Ипотека в абс.вел.'!BX80*100/'Ипотека в абс.вел.'!BL80-100</f>
        <v>17.210868619233736</v>
      </c>
      <c r="BL74" s="9">
        <f>'Ипотека в абс.вел.'!BY80*100/'Ипотека в абс.вел.'!BM80-100</f>
        <v>17.185987334264453</v>
      </c>
      <c r="BM74" s="9">
        <f>'Ипотека в абс.вел.'!BZ80*100/'Ипотека в абс.вел.'!BN80-100</f>
        <v>20.055922919958888</v>
      </c>
      <c r="BN74" s="9">
        <f>'Ипотека в абс.вел.'!CA80*100/'Ипотека в абс.вел.'!BO80-100</f>
        <v>23.195785101719039</v>
      </c>
      <c r="BO74" s="9">
        <f>'Ипотека в абс.вел.'!CB80*100/'Ипотека в абс.вел.'!BP80-100</f>
        <v>25.567244224422438</v>
      </c>
      <c r="BP74" s="9">
        <f>'Ипотека в абс.вел.'!CC80*100/'Ипотека в абс.вел.'!BQ80-100</f>
        <v>25.686662520495275</v>
      </c>
      <c r="BQ74" s="9">
        <f>'Ипотека в абс.вел.'!CD80*100/'Ипотека в абс.вел.'!BR80-100</f>
        <v>28.918161977758416</v>
      </c>
      <c r="BR74" s="9">
        <f>'Ипотека в абс.вел.'!CE80*100/'Ипотека в абс.вел.'!BS80-100</f>
        <v>30.518609306103514</v>
      </c>
      <c r="BS74" s="9">
        <f>'Ипотека в абс.вел.'!CF80*100/'Ипотека в абс.вел.'!BT80-100</f>
        <v>30.746621094580973</v>
      </c>
      <c r="BT74" s="9">
        <f>'Ипотека в абс.вел.'!CG80*100/'Ипотека в абс.вел.'!BU80-100</f>
        <v>30.840214374247154</v>
      </c>
      <c r="BU74" s="9">
        <f>'Ипотека в абс.вел.'!CH80*100/'Ипотека в абс.вел.'!BV80-100</f>
        <v>29.31892098718194</v>
      </c>
      <c r="BV74" s="9">
        <f>'Ипотека в абс.вел.'!CI80*100/'Ипотека в абс.вел.'!BW80-100</f>
        <v>28.999035640551995</v>
      </c>
      <c r="BW74" s="9">
        <f>'Ипотека в абс.вел.'!CJ80*100/'Ипотека в абс.вел.'!BX80-100</f>
        <v>27.457230295834236</v>
      </c>
      <c r="BX74" s="9">
        <f>'Ипотека в абс.вел.'!CK80*100/'Ипотека в абс.вел.'!BY80-100</f>
        <v>25.707269925028086</v>
      </c>
      <c r="BY74" s="9">
        <f>'Ипотека в абс.вел.'!CL80*100/'Ипотека в абс.вел.'!BZ80-100</f>
        <v>24.059360074120221</v>
      </c>
      <c r="BZ74" s="9">
        <f>'Ипотека в абс.вел.'!CM80*100/'Ипотека в абс.вел.'!CA80-100</f>
        <v>21.743052824133912</v>
      </c>
      <c r="CA74" s="9">
        <f>'Ипотека в абс.вел.'!CN80*100/'Ипотека в абс.вел.'!CB80-100</f>
        <v>21.701117955738084</v>
      </c>
      <c r="CB74" s="9">
        <f>'Ипотека в абс.вел.'!CO80*100/'Ипотека в абс.вел.'!CC80-100</f>
        <v>19.08634800106762</v>
      </c>
      <c r="CC74" s="9">
        <f>'Ипотека в абс.вел.'!CP80*100/'Ипотека в абс.вел.'!CD80-100</f>
        <v>14.922880922597813</v>
      </c>
      <c r="CD74" s="9">
        <f>'Ипотека в абс.вел.'!CQ80*100/'Ипотека в абс.вел.'!CE80-100</f>
        <v>9.8377780679503957</v>
      </c>
      <c r="CE74" s="9">
        <f>'Ипотека в абс.вел.'!CR80*100/'Ипотека в абс.вел.'!CF80-100</f>
        <v>4.9983322621846611</v>
      </c>
      <c r="CF74" s="9">
        <f>'Ипотека в абс.вел.'!CS80*100/'Ипотека в абс.вел.'!CG80-100</f>
        <v>2.9668095189808525</v>
      </c>
      <c r="CG74" s="9">
        <f>'Ипотека в абс.вел.'!CT80*100/'Ипотека в абс.вел.'!CH80-100</f>
        <v>1.9041983240518618</v>
      </c>
      <c r="CH74" s="9">
        <f>'Ипотека в абс.вел.'!CU80*100/'Ипотека в абс.вел.'!CI80-100</f>
        <v>-0.19557932808103828</v>
      </c>
      <c r="CI74" s="9">
        <f>'Ипотека в абс.вел.'!CV80*100/'Ипотека в абс.вел.'!CJ80-100</f>
        <v>-0.64133851862348479</v>
      </c>
      <c r="CJ74" s="9">
        <f>'Ипотека в абс.вел.'!CW80*100/'Ипотека в абс.вел.'!CK80-100</f>
        <v>-1.6149058642616723</v>
      </c>
      <c r="CK74" s="9">
        <f>'Ипотека в абс.вел.'!CX80*100/'Ипотека в абс.вел.'!CL80-100</f>
        <v>-1.8912626959764367</v>
      </c>
      <c r="CL74" s="9">
        <f>'Ипотека в абс.вел.'!CY80*100/'Ипотека в абс.вел.'!CM80-100</f>
        <v>-1.8569278382765049</v>
      </c>
      <c r="CM74" s="9">
        <f>'Ипотека в абс.вел.'!CZ80*100/'Ипотека в абс.вел.'!CN80-100</f>
        <v>-4.130859716743899</v>
      </c>
      <c r="CN74" s="9">
        <f>'Ипотека в абс.вел.'!DA80*100/'Ипотека в абс.вел.'!CO80-100</f>
        <v>-4.2392664764528547</v>
      </c>
      <c r="CO74" s="9">
        <f>'Ипотека в абс.вел.'!DB80*100/'Ипотека в абс.вел.'!CP80-100</f>
        <v>-3.6243523902174104</v>
      </c>
      <c r="CP74" s="9">
        <f>'Ипотека в абс.вел.'!DC80*100/'Ипотека в абс.вел.'!CQ80-100</f>
        <v>-2.1591049933097111</v>
      </c>
      <c r="CQ74" s="9">
        <f>'Ипотека в абс.вел.'!DD80*100/'Ипотека в абс.вел.'!CR80-100</f>
        <v>1.0893735714562496</v>
      </c>
      <c r="CR74" s="9">
        <f>'Ипотека в абс.вел.'!DE80*100/'Ипотека в абс.вел.'!CS80-100</f>
        <v>2.2049219414094097</v>
      </c>
      <c r="CS74" s="9">
        <f>'Ипотека в абс.вел.'!DF80*100/'Ипотека в абс.вел.'!CT80-100</f>
        <v>3.2521905947010907</v>
      </c>
    </row>
    <row r="75" spans="1:97" x14ac:dyDescent="0.25">
      <c r="A75" s="8" t="s">
        <v>74</v>
      </c>
      <c r="B75" s="9">
        <f>'Ипотека в абс.вел.'!O81*100/'Ипотека в абс.вел.'!C81-100</f>
        <v>10.450243176608225</v>
      </c>
      <c r="C75" s="9">
        <f>'Ипотека в абс.вел.'!P81*100/'Ипотека в абс.вел.'!D81-100</f>
        <v>11.388932138511464</v>
      </c>
      <c r="D75" s="9">
        <f>'Ипотека в абс.вел.'!Q81*100/'Ипотека в абс.вел.'!E81-100</f>
        <v>15.139536839293967</v>
      </c>
      <c r="E75" s="9">
        <f>'Ипотека в абс.вел.'!R81*100/'Ипотека в абс.вел.'!F81-100</f>
        <v>16.021762503861481</v>
      </c>
      <c r="F75" s="9">
        <f>'Ипотека в абс.вел.'!S81*100/'Ипотека в абс.вел.'!G81-100</f>
        <v>16.763016332098076</v>
      </c>
      <c r="G75" s="9">
        <f>'Ипотека в абс.вел.'!T81*100/'Ипотека в абс.вел.'!H81-100</f>
        <v>17.397845265913702</v>
      </c>
      <c r="H75" s="9">
        <f>'Ипотека в абс.вел.'!U81*100/'Ипотека в абс.вел.'!I81-100</f>
        <v>17.870392522160984</v>
      </c>
      <c r="I75" s="9">
        <f>'Ипотека в абс.вел.'!V81*100/'Ипотека в абс.вел.'!J81-100</f>
        <v>18.733665197423392</v>
      </c>
      <c r="J75" s="9">
        <f>'Ипотека в абс.вел.'!W81*100/'Ипотека в абс.вел.'!K81-100</f>
        <v>18.840557293186393</v>
      </c>
      <c r="K75" s="9">
        <f>'Ипотека в абс.вел.'!X81*100/'Ипотека в абс.вел.'!L81-100</f>
        <v>16.910884193840246</v>
      </c>
      <c r="L75" s="9">
        <f>'Ипотека в абс.вел.'!Y81*100/'Ипотека в абс.вел.'!M81-100</f>
        <v>20.378869090988132</v>
      </c>
      <c r="M75" s="9">
        <f>'Ипотека в абс.вел.'!Z81*100/'Ипотека в абс.вел.'!N81-100</f>
        <v>20.373980346997968</v>
      </c>
      <c r="N75" s="9">
        <f>'Ипотека в абс.вел.'!AA81*100/'Ипотека в абс.вел.'!O81-100</f>
        <v>17.36122142987864</v>
      </c>
      <c r="O75" s="9">
        <f>'Ипотека в абс.вел.'!AB81*100/'Ипотека в абс.вел.'!P81-100</f>
        <v>16.648496593964182</v>
      </c>
      <c r="P75" s="9">
        <f>'Ипотека в абс.вел.'!AC81*100/'Ипотека в абс.вел.'!Q81-100</f>
        <v>15.966055678153225</v>
      </c>
      <c r="Q75" s="9">
        <f>'Ипотека в абс.вел.'!AD81*100/'Ипотека в абс.вел.'!R81-100</f>
        <v>15.45510617157295</v>
      </c>
      <c r="R75" s="9">
        <f>'Ипотека в абс.вел.'!AE81*100/'Ипотека в абс.вел.'!S81-100</f>
        <v>14.743451431732254</v>
      </c>
      <c r="S75" s="9">
        <f>'Ипотека в абс.вел.'!AF81*100/'Ипотека в абс.вел.'!T81-100</f>
        <v>13.368348473604641</v>
      </c>
      <c r="T75" s="9">
        <f>'Ипотека в абс.вел.'!AG81*100/'Ипотека в абс.вел.'!U81-100</f>
        <v>10.56609651414648</v>
      </c>
      <c r="U75" s="9">
        <f>'Ипотека в абс.вел.'!AH81*100/'Ипотека в абс.вел.'!V81-100</f>
        <v>10.523646910093674</v>
      </c>
      <c r="V75" s="9">
        <f>'Ипотека в абс.вел.'!AI81*100/'Ипотека в абс.вел.'!W81-100</f>
        <v>9.809828342763808</v>
      </c>
      <c r="W75" s="9">
        <f>'Ипотека в абс.вел.'!AJ81*100/'Ипотека в абс.вел.'!X81-100</f>
        <v>9.8369162751393304</v>
      </c>
      <c r="X75" s="9">
        <f>'Ипотека в абс.вел.'!AK81*100/'Ипотека в абс.вел.'!Y81-100</f>
        <v>7.5690024663103515</v>
      </c>
      <c r="Y75" s="9">
        <f>'Ипотека в абс.вел.'!AL81*100/'Ипотека в абс.вел.'!Z81-100</f>
        <v>7.4430678191383635</v>
      </c>
      <c r="Z75" s="9">
        <f>'Ипотека в абс.вел.'!AM81*100/'Ипотека в абс.вел.'!AA81-100</f>
        <v>9.0479880987377186</v>
      </c>
      <c r="AA75" s="9">
        <f>'Ипотека в абс.вел.'!AN81*100/'Ипотека в абс.вел.'!AB81-100</f>
        <v>8.7661193714325947</v>
      </c>
      <c r="AB75" s="9">
        <f>'Ипотека в абс.вел.'!AO81*100/'Ипотека в абс.вел.'!AC81-100</f>
        <v>8.9875861586979937</v>
      </c>
      <c r="AC75" s="9">
        <f>'Ипотека в абс.вел.'!AP81*100/'Ипотека в абс.вел.'!AD81-100</f>
        <v>8.7107442298227227</v>
      </c>
      <c r="AD75" s="9">
        <f>'Ипотека в абс.вел.'!AQ81*100/'Ипотека в абс.вел.'!AE81-100</f>
        <v>8.41152728861924</v>
      </c>
      <c r="AE75" s="9">
        <f>'Ипотека в абс.вел.'!AR81*100/'Ипотека в абс.вел.'!AF81-100</f>
        <v>9.2704558052274706</v>
      </c>
      <c r="AF75" s="9">
        <f>'Ипотека в абс.вел.'!AS81*100/'Ипотека в абс.вел.'!AG81-100</f>
        <v>11.706835073248271</v>
      </c>
      <c r="AG75" s="9">
        <f>'Ипотека в абс.вел.'!AT81*100/'Ипотека в абс.вел.'!AH81-100</f>
        <v>12.422850642239226</v>
      </c>
      <c r="AH75" s="9">
        <f>'Ипотека в абс.вел.'!AU81*100/'Ипотека в абс.вел.'!AI81-100</f>
        <v>14.034720068400716</v>
      </c>
      <c r="AI75" s="9">
        <f>'Ипотека в абс.вел.'!AV81*100/'Ипотека в абс.вел.'!AJ81-100</f>
        <v>16.852660791991212</v>
      </c>
      <c r="AJ75" s="9">
        <f>'Ипотека в абс.вел.'!AW81*100/'Ипотека в абс.вел.'!AK81-100</f>
        <v>14.980870198916804</v>
      </c>
      <c r="AK75" s="9">
        <f>'Ипотека в абс.вел.'!AX81*100/'Ипотека в абс.вел.'!AL81-100</f>
        <v>15.067471183328138</v>
      </c>
      <c r="AL75" s="9">
        <f>'Ипотека в абс.вел.'!AY81*100/'Ипотека в абс.вел.'!AM81-100</f>
        <v>15.185354616302064</v>
      </c>
      <c r="AM75" s="9">
        <f>'Ипотека в абс.вел.'!AZ81*100/'Ипотека в абс.вел.'!AN81-100</f>
        <v>15.867346938775512</v>
      </c>
      <c r="AN75" s="9">
        <f>'Ипотека в абс.вел.'!BA81*100/'Ипотека в абс.вел.'!AO81-100</f>
        <v>17.285603212645384</v>
      </c>
      <c r="AO75" s="9">
        <f>'Ипотека в абс.вел.'!BB81*100/'Ипотека в абс.вел.'!AP81-100</f>
        <v>19.447334768346053</v>
      </c>
      <c r="AP75" s="9">
        <f>'Ипотека в абс.вел.'!BC81*100/'Ипотека в абс.вел.'!AQ81-100</f>
        <v>21.759028716416495</v>
      </c>
      <c r="AQ75" s="9">
        <f>'Ипотека в абс.вел.'!BD81*100/'Ипотека в абс.вел.'!AR81-100</f>
        <v>23.505494162452393</v>
      </c>
      <c r="AR75" s="9">
        <f>'Ипотека в абс.вел.'!BE81*100/'Ипотека в абс.вел.'!AS81-100</f>
        <v>24.208137835551113</v>
      </c>
      <c r="AS75" s="9">
        <f>'Ипотека в абс.вел.'!BF81*100/'Ипотека в абс.вел.'!AT81-100</f>
        <v>24.520479671358672</v>
      </c>
      <c r="AT75" s="9">
        <f>'Ипотека в абс.вел.'!BG81*100/'Ипотека в абс.вел.'!AU81-100</f>
        <v>24.026021758306385</v>
      </c>
      <c r="AU75" s="9">
        <f>'Ипотека в абс.вел.'!BH81*100/'Ипотека в абс.вел.'!AV81-100</f>
        <v>23.566933823160099</v>
      </c>
      <c r="AV75" s="9">
        <f>'Ипотека в абс.вел.'!BI81*100/'Ипотека в абс.вел.'!AW81-100</f>
        <v>21.166921148915335</v>
      </c>
      <c r="AW75" s="9">
        <f>'Ипотека в абс.вел.'!BJ81*100/'Ипотека в абс.вел.'!AX81-100</f>
        <v>23.567046887579522</v>
      </c>
      <c r="AX75" s="9">
        <f>'Ипотека в абс.вел.'!BK81*100/'Ипотека в абс.вел.'!AY81-100</f>
        <v>24.120054183244335</v>
      </c>
      <c r="AY75" s="9">
        <f>'Ипотека в абс.вел.'!BL81*100/'Ипотека в абс.вел.'!AZ81-100</f>
        <v>24.878209026161471</v>
      </c>
      <c r="AZ75" s="9">
        <f>'Ипотека в абс.вел.'!BM81*100/'Ипотека в абс.вел.'!BA81-100</f>
        <v>25.100121649512715</v>
      </c>
      <c r="BA75" s="9">
        <f>'Ипотека в абс.вел.'!BN81*100/'Ипотека в абс.вел.'!BB81-100</f>
        <v>21.37076664250614</v>
      </c>
      <c r="BB75" s="9">
        <f>'Ипотека в абс.вел.'!BO81*100/'Ипотека в абс.вел.'!BC81-100</f>
        <v>18.102323407404526</v>
      </c>
      <c r="BC75" s="9">
        <f>'Ипотека в абс.вел.'!BP81*100/'Ипотека в абс.вел.'!BD81-100</f>
        <v>15.578654702852987</v>
      </c>
      <c r="BD75" s="9">
        <f>'Ипотека в абс.вел.'!BQ81*100/'Ипотека в абс.вел.'!BE81-100</f>
        <v>14.555711746747335</v>
      </c>
      <c r="BE75" s="9">
        <f>'Ипотека в абс.вел.'!BR81*100/'Ипотека в абс.вел.'!BF81-100</f>
        <v>12.279935716668177</v>
      </c>
      <c r="BF75" s="9">
        <f>'Ипотека в абс.вел.'!BS81*100/'Ипотека в абс.вел.'!BG81-100</f>
        <v>12.858201214994807</v>
      </c>
      <c r="BG75" s="9">
        <f>'Ипотека в абс.вел.'!BT81*100/'Ипотека в абс.вел.'!BH81-100</f>
        <v>13.072688631586288</v>
      </c>
      <c r="BH75" s="9">
        <f>'Ипотека в абс.вел.'!BU81*100/'Ипотека в абс.вел.'!BI81-100</f>
        <v>17.809228867106924</v>
      </c>
      <c r="BI75" s="9">
        <f>'Ипотека в абс.вел.'!BV81*100/'Ипотека в абс.вел.'!BJ81-100</f>
        <v>17.439963098567191</v>
      </c>
      <c r="BJ75" s="9">
        <f>'Ипотека в абс.вел.'!BW81*100/'Ипотека в абс.вел.'!BK81-100</f>
        <v>17.298143566477918</v>
      </c>
      <c r="BK75" s="9">
        <f>'Ипотека в абс.вел.'!BX81*100/'Ипотека в абс.вел.'!BL81-100</f>
        <v>16.935975865716671</v>
      </c>
      <c r="BL75" s="9">
        <f>'Ипотека в абс.вел.'!BY81*100/'Ипотека в абс.вел.'!BM81-100</f>
        <v>16.92279116520713</v>
      </c>
      <c r="BM75" s="9">
        <f>'Ипотека в абс.вел.'!BZ81*100/'Ипотека в абс.вел.'!BN81-100</f>
        <v>20.351082889092211</v>
      </c>
      <c r="BN75" s="9">
        <f>'Ипотека в абс.вел.'!CA81*100/'Ипотека в абс.вел.'!BO81-100</f>
        <v>24.249969767927624</v>
      </c>
      <c r="BO75" s="9">
        <f>'Ипотека в абс.вел.'!CB81*100/'Ипотека в абс.вел.'!BP81-100</f>
        <v>26.986096911578983</v>
      </c>
      <c r="BP75" s="9">
        <f>'Ипотека в абс.вел.'!CC81*100/'Ипотека в абс.вел.'!BQ81-100</f>
        <v>26.406037148355566</v>
      </c>
      <c r="BQ75" s="9">
        <f>'Ипотека в абс.вел.'!CD81*100/'Ипотека в абс.вел.'!BR81-100</f>
        <v>31.303201832087467</v>
      </c>
      <c r="BR75" s="9">
        <f>'Ипотека в абс.вел.'!CE81*100/'Ипотека в абс.вел.'!BS81-100</f>
        <v>33.123096313412447</v>
      </c>
      <c r="BS75" s="9">
        <f>'Ипотека в абс.вел.'!CF81*100/'Ипотека в абс.вел.'!BT81-100</f>
        <v>34.275678257252451</v>
      </c>
      <c r="BT75" s="9">
        <f>'Ипотека в абс.вел.'!CG81*100/'Ипотека в абс.вел.'!BU81-100</f>
        <v>34.592369092908967</v>
      </c>
      <c r="BU75" s="9">
        <f>'Ипотека в абс.вел.'!CH81*100/'Ипотека в абс.вел.'!BV81-100</f>
        <v>32.413762629982017</v>
      </c>
      <c r="BV75" s="9">
        <f>'Ипотека в абс.вел.'!CI81*100/'Ипотека в абс.вел.'!BW81-100</f>
        <v>32.146214811459089</v>
      </c>
      <c r="BW75" s="9">
        <f>'Ипотека в абс.вел.'!CJ81*100/'Ипотека в абс.вел.'!BX81-100</f>
        <v>30.625197438327433</v>
      </c>
      <c r="BX75" s="9">
        <f>'Ипотека в абс.вел.'!CK81*100/'Ипотека в абс.вел.'!BY81-100</f>
        <v>29.107678506349686</v>
      </c>
      <c r="BY75" s="9">
        <f>'Ипотека в абс.вел.'!CL81*100/'Ипотека в абс.вел.'!BZ81-100</f>
        <v>27.141660520972749</v>
      </c>
      <c r="BZ75" s="9">
        <f>'Ипотека в абс.вел.'!CM81*100/'Ипотека в абс.вел.'!CA81-100</f>
        <v>24.895705684316695</v>
      </c>
      <c r="CA75" s="9">
        <f>'Ипотека в абс.вел.'!CN81*100/'Ипотека в абс.вел.'!CB81-100</f>
        <v>24.943492243906846</v>
      </c>
      <c r="CB75" s="9">
        <f>'Ипотека в абс.вел.'!CO81*100/'Ипотека в абс.вел.'!CC81-100</f>
        <v>23.360816982842678</v>
      </c>
      <c r="CC75" s="9">
        <f>'Ипотека в абс.вел.'!CP81*100/'Ипотека в абс.вел.'!CD81-100</f>
        <v>19.396133278486218</v>
      </c>
      <c r="CD75" s="9">
        <f>'Ипотека в абс.вел.'!CQ81*100/'Ипотека в абс.вел.'!CE81-100</f>
        <v>14.059954318265198</v>
      </c>
      <c r="CE75" s="9">
        <f>'Ипотека в абс.вел.'!CR81*100/'Ипотека в абс.вел.'!CF81-100</f>
        <v>11.151523495913509</v>
      </c>
      <c r="CF75" s="9">
        <f>'Ипотека в абс.вел.'!CS81*100/'Ипотека в абс.вел.'!CG81-100</f>
        <v>8.1640762650232119</v>
      </c>
      <c r="CG75" s="9">
        <f>'Ипотека в абс.вел.'!CT81*100/'Ипотека в абс.вел.'!CH81-100</f>
        <v>7.0755608947620203</v>
      </c>
      <c r="CH75" s="9">
        <f>'Ипотека в абс.вел.'!CU81*100/'Ипотека в абс.вел.'!CI81-100</f>
        <v>5.1474681047924804</v>
      </c>
      <c r="CI75" s="9">
        <f>'Ипотека в абс.вел.'!CV81*100/'Ипотека в абс.вел.'!CJ81-100</f>
        <v>4.4292990363123437</v>
      </c>
      <c r="CJ75" s="9">
        <f>'Ипотека в абс.вел.'!CW81*100/'Ипотека в абс.вел.'!CK81-100</f>
        <v>3.1289355973422488</v>
      </c>
      <c r="CK75" s="9">
        <f>'Ипотека в абс.вел.'!CX81*100/'Ипотека в абс.вел.'!CL81-100</f>
        <v>2.3445416363812086</v>
      </c>
      <c r="CL75" s="9">
        <f>'Ипотека в абс.вел.'!CY81*100/'Ипотека в абс.вел.'!CM81-100</f>
        <v>1.7126077685446859</v>
      </c>
      <c r="CM75" s="9">
        <f>'Ипотека в абс.вел.'!CZ81*100/'Ипотека в абс.вел.'!CN81-100</f>
        <v>-0.85077789838217655</v>
      </c>
      <c r="CN75" s="9">
        <f>'Ипотека в абс.вел.'!DA81*100/'Ипотека в абс.вел.'!CO81-100</f>
        <v>-0.81778535821008802</v>
      </c>
      <c r="CO75" s="9">
        <f>'Ипотека в абс.вел.'!DB81*100/'Ипотека в абс.вел.'!CP81-100</f>
        <v>-0.33625952620481314</v>
      </c>
      <c r="CP75" s="9">
        <f>'Ипотека в абс.вел.'!DC81*100/'Ипотека в абс.вел.'!CQ81-100</f>
        <v>0.97117599452157322</v>
      </c>
      <c r="CQ75" s="9">
        <f>'Ипотека в абс.вел.'!DD81*100/'Ипотека в абс.вел.'!CR81-100</f>
        <v>1.5937845156539794</v>
      </c>
      <c r="CR75" s="9">
        <f>'Ипотека в абс.вел.'!DE81*100/'Ипотека в абс.вел.'!CS81-100</f>
        <v>3.2814384539669845</v>
      </c>
      <c r="CS75" s="9">
        <f>'Ипотека в абс.вел.'!DF81*100/'Ипотека в абс.вел.'!CT81-100</f>
        <v>4.6086029101133761</v>
      </c>
    </row>
    <row r="76" spans="1:97" ht="31.5" x14ac:dyDescent="0.25">
      <c r="A76" s="8" t="s">
        <v>75</v>
      </c>
      <c r="B76" s="9">
        <f>'Ипотека в абс.вел.'!O82*100/'Ипотека в абс.вел.'!C82-100</f>
        <v>13.620797507936103</v>
      </c>
      <c r="C76" s="9">
        <f>'Ипотека в абс.вел.'!P82*100/'Ипотека в абс.вел.'!D82-100</f>
        <v>14.944921372682415</v>
      </c>
      <c r="D76" s="9">
        <f>'Ипотека в абс.вел.'!Q82*100/'Ипотека в абс.вел.'!E82-100</f>
        <v>19.75426585572724</v>
      </c>
      <c r="E76" s="9">
        <f>'Ипотека в абс.вел.'!R82*100/'Ипотека в абс.вел.'!F82-100</f>
        <v>20.962582697590875</v>
      </c>
      <c r="F76" s="9">
        <f>'Ипотека в абс.вел.'!S82*100/'Ипотека в абс.вел.'!G82-100</f>
        <v>21.982473316053657</v>
      </c>
      <c r="G76" s="9">
        <f>'Ипотека в абс.вел.'!T82*100/'Ипотека в абс.вел.'!H82-100</f>
        <v>23.272245768547577</v>
      </c>
      <c r="H76" s="9">
        <f>'Ипотека в абс.вел.'!U82*100/'Ипотека в абс.вел.'!I82-100</f>
        <v>23.437056352608579</v>
      </c>
      <c r="I76" s="9">
        <f>'Ипотека в абс.вел.'!V82*100/'Ипотека в абс.вел.'!J82-100</f>
        <v>24.813870703416868</v>
      </c>
      <c r="J76" s="9">
        <f>'Ипотека в абс.вел.'!W82*100/'Ипотека в абс.вел.'!K82-100</f>
        <v>24.73823602533065</v>
      </c>
      <c r="K76" s="9">
        <f>'Ипотека в абс.вел.'!X82*100/'Ипотека в абс.вел.'!L82-100</f>
        <v>23.538775964317949</v>
      </c>
      <c r="L76" s="9">
        <f>'Ипотека в абс.вел.'!Y82*100/'Ипотека в абс.вел.'!M82-100</f>
        <v>27.151082086102591</v>
      </c>
      <c r="M76" s="9">
        <f>'Ипотека в абс.вел.'!Z82*100/'Ипотека в абс.вел.'!N82-100</f>
        <v>27.639367453395053</v>
      </c>
      <c r="N76" s="9">
        <f>'Ипотека в абс.вел.'!AA82*100/'Ипотека в абс.вел.'!O82-100</f>
        <v>23.382222139457369</v>
      </c>
      <c r="O76" s="9">
        <f>'Ипотека в абс.вел.'!AB82*100/'Ипотека в абс.вел.'!P82-100</f>
        <v>22.328174750003214</v>
      </c>
      <c r="P76" s="9">
        <f>'Ипотека в абс.вел.'!AC82*100/'Ипотека в абс.вел.'!Q82-100</f>
        <v>21.566367075983649</v>
      </c>
      <c r="Q76" s="9">
        <f>'Ипотека в абс.вел.'!AD82*100/'Ипотека в абс.вел.'!R82-100</f>
        <v>20.965275929245166</v>
      </c>
      <c r="R76" s="9">
        <f>'Ипотека в абс.вел.'!AE82*100/'Ипотека в абс.вел.'!S82-100</f>
        <v>19.799925919731479</v>
      </c>
      <c r="S76" s="9">
        <f>'Ипотека в абс.вел.'!AF82*100/'Ипотека в абс.вел.'!T82-100</f>
        <v>18.177636996060187</v>
      </c>
      <c r="T76" s="9">
        <f>'Ипотека в абс.вел.'!AG82*100/'Ипотека в абс.вел.'!U82-100</f>
        <v>16.054403919847971</v>
      </c>
      <c r="U76" s="9">
        <f>'Ипотека в абс.вел.'!AH82*100/'Ипотека в абс.вел.'!V82-100</f>
        <v>15.8585078443855</v>
      </c>
      <c r="V76" s="9">
        <f>'Ипотека в абс.вел.'!AI82*100/'Ипотека в абс.вел.'!W82-100</f>
        <v>15.156204229663899</v>
      </c>
      <c r="W76" s="9">
        <f>'Ипотека в абс.вел.'!AJ82*100/'Ипотека в абс.вел.'!X82-100</f>
        <v>13.50752186851291</v>
      </c>
      <c r="X76" s="9">
        <f>'Ипотека в абс.вел.'!AK82*100/'Ипотека в абс.вел.'!Y82-100</f>
        <v>11.441039145912214</v>
      </c>
      <c r="Y76" s="9">
        <f>'Ипотека в абс.вел.'!AL82*100/'Ипотека в абс.вел.'!Z82-100</f>
        <v>11.427284679057564</v>
      </c>
      <c r="Z76" s="9">
        <f>'Ипотека в абс.вел.'!AM82*100/'Ипотека в абс.вел.'!AA82-100</f>
        <v>13.826905026026111</v>
      </c>
      <c r="AA76" s="9">
        <f>'Ипотека в абс.вел.'!AN82*100/'Ипотека в абс.вел.'!AB82-100</f>
        <v>13.005938018002894</v>
      </c>
      <c r="AB76" s="9">
        <f>'Ипотека в абс.вел.'!AO82*100/'Ипотека в абс.вел.'!AC82-100</f>
        <v>12.690797177289824</v>
      </c>
      <c r="AC76" s="9">
        <f>'Ипотека в абс.вел.'!AP82*100/'Ипотека в абс.вел.'!AD82-100</f>
        <v>12.230193832419545</v>
      </c>
      <c r="AD76" s="9">
        <f>'Ипотека в абс.вел.'!AQ82*100/'Ипотека в абс.вел.'!AE82-100</f>
        <v>12.091186392743879</v>
      </c>
      <c r="AE76" s="9">
        <f>'Ипотека в абс.вел.'!AR82*100/'Ипотека в абс.вел.'!AF82-100</f>
        <v>12.820128051220493</v>
      </c>
      <c r="AF76" s="9">
        <f>'Ипотека в абс.вел.'!AS82*100/'Ипотека в абс.вел.'!AG82-100</f>
        <v>14.692245565404676</v>
      </c>
      <c r="AG76" s="9">
        <f>'Ипотека в абс.вел.'!AT82*100/'Ипотека в абс.вел.'!AH82-100</f>
        <v>15.852949580742745</v>
      </c>
      <c r="AH76" s="9">
        <f>'Ипотека в абс.вел.'!AU82*100/'Ипотека в абс.вел.'!AI82-100</f>
        <v>17.245492721436122</v>
      </c>
      <c r="AI76" s="9">
        <f>'Ипотека в абс.вел.'!AV82*100/'Ипотека в абс.вел.'!AJ82-100</f>
        <v>21.068834246202854</v>
      </c>
      <c r="AJ76" s="9">
        <f>'Ипотека в абс.вел.'!AW82*100/'Ипотека в абс.вел.'!AK82-100</f>
        <v>17.539577710139937</v>
      </c>
      <c r="AK76" s="9">
        <f>'Ипотека в абс.вел.'!AX82*100/'Ипотека в абс.вел.'!AL82-100</f>
        <v>16.975802655117221</v>
      </c>
      <c r="AL76" s="9">
        <f>'Ипотека в абс.вел.'!AY82*100/'Ипотека в абс.вел.'!AM82-100</f>
        <v>17.04727545331022</v>
      </c>
      <c r="AM76" s="9">
        <f>'Ипотека в абс.вел.'!AZ82*100/'Ипотека в абс.вел.'!AN82-100</f>
        <v>18.040198672422591</v>
      </c>
      <c r="AN76" s="9">
        <f>'Ипотека в абс.вел.'!BA82*100/'Ипотека в абс.вел.'!AO82-100</f>
        <v>19.795862068965519</v>
      </c>
      <c r="AO76" s="9">
        <f>'Ипотека в абс.вел.'!BB82*100/'Ипотека в абс.вел.'!AP82-100</f>
        <v>21.412550963887142</v>
      </c>
      <c r="AP76" s="9">
        <f>'Ипотека в абс.вел.'!BC82*100/'Ипотека в абс.вел.'!AQ82-100</f>
        <v>22.818241617632481</v>
      </c>
      <c r="AQ76" s="9">
        <f>'Ипотека в абс.вел.'!BD82*100/'Ипотека в абс.вел.'!AR82-100</f>
        <v>24.790955442252269</v>
      </c>
      <c r="AR76" s="9">
        <f>'Ипотека в абс.вел.'!BE82*100/'Ипотека в абс.вел.'!AS82-100</f>
        <v>24.54053866082451</v>
      </c>
      <c r="AS76" s="9">
        <f>'Ипотека в абс.вел.'!BF82*100/'Ипотека в абс.вел.'!AT82-100</f>
        <v>24.342138835496442</v>
      </c>
      <c r="AT76" s="9">
        <f>'Ипотека в абс.вел.'!BG82*100/'Ипотека в абс.вел.'!AU82-100</f>
        <v>23.434772898348129</v>
      </c>
      <c r="AU76" s="9">
        <f>'Ипотека в абс.вел.'!BH82*100/'Ипотека в абс.вел.'!AV82-100</f>
        <v>21.624808489816871</v>
      </c>
      <c r="AV76" s="9">
        <f>'Ипотека в абс.вел.'!BI82*100/'Ипотека в абс.вел.'!AW82-100</f>
        <v>22.097994348672259</v>
      </c>
      <c r="AW76" s="9">
        <f>'Ипотека в абс.вел.'!BJ82*100/'Ипотека в абс.вел.'!AX82-100</f>
        <v>24.165325177076625</v>
      </c>
      <c r="AX76" s="9">
        <f>'Ипотека в абс.вел.'!BK82*100/'Ипотека в абс.вел.'!AY82-100</f>
        <v>24.582289223182045</v>
      </c>
      <c r="AY76" s="9">
        <f>'Ипотека в абс.вел.'!BL82*100/'Ипотека в абс.вел.'!AZ82-100</f>
        <v>24.903458201923755</v>
      </c>
      <c r="AZ76" s="9">
        <f>'Ипотека в абс.вел.'!BM82*100/'Ипотека в абс.вел.'!BA82-100</f>
        <v>24.824605842889824</v>
      </c>
      <c r="BA76" s="9">
        <f>'Ипотека в абс.вел.'!BN82*100/'Ипотека в абс.вел.'!BB82-100</f>
        <v>21.097466120202228</v>
      </c>
      <c r="BB76" s="9">
        <f>'Ипотека в абс.вел.'!BO82*100/'Ипотека в абс.вел.'!BC82-100</f>
        <v>18.200293470286127</v>
      </c>
      <c r="BC76" s="9">
        <f>'Ипотека в абс.вел.'!BP82*100/'Ипотека в абс.вел.'!BD82-100</f>
        <v>14.668201487923938</v>
      </c>
      <c r="BD76" s="9">
        <f>'Ипотека в абс.вел.'!BQ82*100/'Ипотека в абс.вел.'!BE82-100</f>
        <v>13.80485012634901</v>
      </c>
      <c r="BE76" s="9">
        <f>'Ипотека в абс.вел.'!BR82*100/'Ипотека в абс.вел.'!BF82-100</f>
        <v>11.868754232245095</v>
      </c>
      <c r="BF76" s="9">
        <f>'Ипотека в абс.вел.'!BS82*100/'Ипотека в абс.вел.'!BG82-100</f>
        <v>12.0985900391358</v>
      </c>
      <c r="BG76" s="9">
        <f>'Ипотека в абс.вел.'!BT82*100/'Ипотека в абс.вел.'!BH82-100</f>
        <v>12.474773455739779</v>
      </c>
      <c r="BH76" s="9">
        <f>'Ипотека в абс.вел.'!BU82*100/'Ипотека в абс.вел.'!BI82-100</f>
        <v>15.743630785647596</v>
      </c>
      <c r="BI76" s="9">
        <f>'Ипотека в абс.вел.'!BV82*100/'Ипотека в абс.вел.'!BJ82-100</f>
        <v>15.095000097236536</v>
      </c>
      <c r="BJ76" s="9">
        <f>'Ипотека в абс.вел.'!BW82*100/'Ипотека в абс.вел.'!BK82-100</f>
        <v>14.644114849754516</v>
      </c>
      <c r="BK76" s="9">
        <f>'Ипотека в абс.вел.'!BX82*100/'Ипотека в абс.вел.'!BL82-100</f>
        <v>13.980769594045753</v>
      </c>
      <c r="BL76" s="9">
        <f>'Ипотека в абс.вел.'!BY82*100/'Ипотека в абс.вел.'!BM82-100</f>
        <v>13.45045781858208</v>
      </c>
      <c r="BM76" s="9">
        <f>'Ипотека в абс.вел.'!BZ82*100/'Ипотека в абс.вел.'!BN82-100</f>
        <v>16.767850194852912</v>
      </c>
      <c r="BN76" s="9">
        <f>'Ипотека в абс.вел.'!CA82*100/'Ипотека в абс.вел.'!BO82-100</f>
        <v>20.228792045038389</v>
      </c>
      <c r="BO76" s="9">
        <f>'Ипотека в абс.вел.'!CB82*100/'Ипотека в абс.вел.'!BP82-100</f>
        <v>22.868952012690855</v>
      </c>
      <c r="BP76" s="9">
        <f>'Ипотека в абс.вел.'!CC82*100/'Ипотека в абс.вел.'!BQ82-100</f>
        <v>22.455989695148133</v>
      </c>
      <c r="BQ76" s="9">
        <f>'Ипотека в абс.вел.'!CD82*100/'Ипотека в абс.вел.'!BR82-100</f>
        <v>26.600265360652031</v>
      </c>
      <c r="BR76" s="9">
        <f>'Ипотека в абс.вел.'!CE82*100/'Ипотека в абс.вел.'!BS82-100</f>
        <v>29.181960568634253</v>
      </c>
      <c r="BS76" s="9">
        <f>'Ипотека в абс.вел.'!CF82*100/'Ипотека в абс.вел.'!BT82-100</f>
        <v>30.555115778610428</v>
      </c>
      <c r="BT76" s="9">
        <f>'Ипотека в абс.вел.'!CG82*100/'Ипотека в абс.вел.'!BU82-100</f>
        <v>29.884872022403272</v>
      </c>
      <c r="BU76" s="9">
        <f>'Ипотека в абс.вел.'!CH82*100/'Ипотека в абс.вел.'!BV82-100</f>
        <v>27.573233304608863</v>
      </c>
      <c r="BV76" s="9">
        <f>'Ипотека в абс.вел.'!CI82*100/'Ипотека в абс.вел.'!BW82-100</f>
        <v>27.560538116591928</v>
      </c>
      <c r="BW76" s="9">
        <f>'Ипотека в абс.вел.'!CJ82*100/'Ипотека в абс.вел.'!BX82-100</f>
        <v>26.039974808578336</v>
      </c>
      <c r="BX76" s="9">
        <f>'Ипотека в абс.вел.'!CK82*100/'Ипотека в абс.вел.'!BY82-100</f>
        <v>25.061249268260951</v>
      </c>
      <c r="BY76" s="9">
        <f>'Ипотека в абс.вел.'!CL82*100/'Ипотека в абс.вел.'!BZ82-100</f>
        <v>22.423796855083125</v>
      </c>
      <c r="BZ76" s="9">
        <f>'Ипотека в абс.вел.'!CM82*100/'Ипотека в абс.вел.'!CA82-100</f>
        <v>20.533616937794591</v>
      </c>
      <c r="CA76" s="9">
        <f>'Ипотека в абс.вел.'!CN82*100/'Ипотека в абс.вел.'!CB82-100</f>
        <v>20.631326249111112</v>
      </c>
      <c r="CB76" s="9">
        <f>'Ипотека в абс.вел.'!CO82*100/'Ипотека в абс.вел.'!CC82-100</f>
        <v>18.3670607092767</v>
      </c>
      <c r="CC76" s="9">
        <f>'Ипотека в абс.вел.'!CP82*100/'Ипотека в абс.вел.'!CD82-100</f>
        <v>14.244938567344107</v>
      </c>
      <c r="CD76" s="9">
        <f>'Ипотека в абс.вел.'!CQ82*100/'Ипотека в абс.вел.'!CE82-100</f>
        <v>8.8179626364574517</v>
      </c>
      <c r="CE76" s="9">
        <f>'Ипотека в абс.вел.'!CR82*100/'Ипотека в абс.вел.'!CF82-100</f>
        <v>6.0022456770716417</v>
      </c>
      <c r="CF76" s="9">
        <f>'Ипотека в абс.вел.'!CS82*100/'Ипотека в абс.вел.'!CG82-100</f>
        <v>3.7016991260369991</v>
      </c>
      <c r="CG76" s="9">
        <f>'Ипотека в абс.вел.'!CT82*100/'Ипотека в абс.вел.'!CH82-100</f>
        <v>3.2061102403920501</v>
      </c>
      <c r="CH76" s="9">
        <f>'Ипотека в абс.вел.'!CU82*100/'Ипотека в абс.вел.'!CI82-100</f>
        <v>-1.3600330450678513</v>
      </c>
      <c r="CI76" s="9">
        <f>'Ипотека в абс.вел.'!CV82*100/'Ипотека в абс.вел.'!CJ82-100</f>
        <v>-1.790050405435025</v>
      </c>
      <c r="CJ76" s="9">
        <f>'Ипотека в абс.вел.'!CW82*100/'Ипотека в абс.вел.'!CK82-100</f>
        <v>-2.9385250164696117</v>
      </c>
      <c r="CK76" s="9">
        <f>'Ипотека в абс.вел.'!CX82*100/'Ипотека в абс.вел.'!CL82-100</f>
        <v>-2.8639566582995997</v>
      </c>
      <c r="CL76" s="9">
        <f>'Ипотека в абс.вел.'!CY82*100/'Ипотека в абс.вел.'!CM82-100</f>
        <v>-3.3349038420353736</v>
      </c>
      <c r="CM76" s="9">
        <f>'Ипотека в абс.вел.'!CZ82*100/'Ипотека в абс.вел.'!CN82-100</f>
        <v>-5.9843889142059226</v>
      </c>
      <c r="CN76" s="9">
        <f>'Ипотека в абс.вел.'!DA82*100/'Ипотека в абс.вел.'!CO82-100</f>
        <v>-5.9782148721160553</v>
      </c>
      <c r="CO76" s="9">
        <f>'Ипотека в абс.вел.'!DB82*100/'Ипотека в абс.вел.'!CP82-100</f>
        <v>-4.9997674919996058</v>
      </c>
      <c r="CP76" s="9">
        <f>'Ипотека в абс.вел.'!DC82*100/'Ипотека в абс.вел.'!CQ82-100</f>
        <v>-3.5709425553268517</v>
      </c>
      <c r="CQ76" s="9">
        <f>'Ипотека в абс.вел.'!DD82*100/'Ипотека в абс.вел.'!CR82-100</f>
        <v>-2.7104324319743682</v>
      </c>
      <c r="CR76" s="9">
        <f>'Ипотека в абс.вел.'!DE82*100/'Ипотека в абс.вел.'!CS82-100</f>
        <v>-0.69945327138786695</v>
      </c>
      <c r="CS76" s="9">
        <f>'Ипотека в абс.вел.'!DF82*100/'Ипотека в абс.вел.'!CT82-100</f>
        <v>0.61257576989052609</v>
      </c>
    </row>
    <row r="77" spans="1:97" x14ac:dyDescent="0.25">
      <c r="A77" s="8" t="s">
        <v>76</v>
      </c>
      <c r="B77" s="9">
        <f>'Ипотека в абс.вел.'!O83*100/'Ипотека в абс.вел.'!C83-100</f>
        <v>16.712034026162542</v>
      </c>
      <c r="C77" s="9">
        <f>'Ипотека в абс.вел.'!P83*100/'Ипотека в абс.вел.'!D83-100</f>
        <v>17.736535633650107</v>
      </c>
      <c r="D77" s="9">
        <f>'Ипотека в абс.вел.'!Q83*100/'Ипотека в абс.вел.'!E83-100</f>
        <v>20.752771060866777</v>
      </c>
      <c r="E77" s="9">
        <f>'Ипотека в абс.вел.'!R83*100/'Ипотека в абс.вел.'!F83-100</f>
        <v>21.661146634712338</v>
      </c>
      <c r="F77" s="9">
        <f>'Ипотека в абс.вел.'!S83*100/'Ипотека в абс.вел.'!G83-100</f>
        <v>22.422569409275781</v>
      </c>
      <c r="G77" s="9">
        <f>'Ипотека в абс.вел.'!T83*100/'Ипотека в абс.вел.'!H83-100</f>
        <v>23.349412245812488</v>
      </c>
      <c r="H77" s="9">
        <f>'Ипотека в абс.вел.'!U83*100/'Ипотека в абс.вел.'!I83-100</f>
        <v>23.509121352497971</v>
      </c>
      <c r="I77" s="9">
        <f>'Ипотека в абс.вел.'!V83*100/'Ипотека в абс.вел.'!J83-100</f>
        <v>24.511795903334047</v>
      </c>
      <c r="J77" s="9">
        <f>'Ипотека в абс.вел.'!W83*100/'Ипотека в абс.вел.'!K83-100</f>
        <v>24.476901955630893</v>
      </c>
      <c r="K77" s="9">
        <f>'Ипотека в абс.вел.'!X83*100/'Ипотека в абс.вел.'!L83-100</f>
        <v>23.03890621037543</v>
      </c>
      <c r="L77" s="9">
        <f>'Ипотека в абс.вел.'!Y83*100/'Ипотека в абс.вел.'!M83-100</f>
        <v>28.845248807942113</v>
      </c>
      <c r="M77" s="9">
        <f>'Ипотека в абс.вел.'!Z83*100/'Ипотека в абс.вел.'!N83-100</f>
        <v>29.066984380680907</v>
      </c>
      <c r="N77" s="9">
        <f>'Ипотека в абс.вел.'!AA83*100/'Ипотека в абс.вел.'!O83-100</f>
        <v>24.763843055014576</v>
      </c>
      <c r="O77" s="9">
        <f>'Ипотека в абс.вел.'!AB83*100/'Ипотека в абс.вел.'!P83-100</f>
        <v>23.875681919552278</v>
      </c>
      <c r="P77" s="9">
        <f>'Ипотека в абс.вел.'!AC83*100/'Ипотека в абс.вел.'!Q83-100</f>
        <v>23.038625661818074</v>
      </c>
      <c r="Q77" s="9">
        <f>'Ипотека в абс.вел.'!AD83*100/'Ипотека в абс.вел.'!R83-100</f>
        <v>22.459308796604589</v>
      </c>
      <c r="R77" s="9">
        <f>'Ипотека в абс.вел.'!AE83*100/'Ипотека в абс.вел.'!S83-100</f>
        <v>21.637522128063139</v>
      </c>
      <c r="S77" s="9">
        <f>'Ипотека в абс.вел.'!AF83*100/'Ипотека в абс.вел.'!T83-100</f>
        <v>19.885639724866621</v>
      </c>
      <c r="T77" s="9">
        <f>'Ипотека в абс.вел.'!AG83*100/'Ипотека в абс.вел.'!U83-100</f>
        <v>16.838504793093392</v>
      </c>
      <c r="U77" s="9">
        <f>'Ипотека в абс.вел.'!AH83*100/'Ипотека в абс.вел.'!V83-100</f>
        <v>17.665977959277001</v>
      </c>
      <c r="V77" s="9">
        <f>'Ипотека в абс.вел.'!AI83*100/'Ипотека в абс.вел.'!W83-100</f>
        <v>17.315539186907372</v>
      </c>
      <c r="W77" s="9">
        <f>'Ипотека в абс.вел.'!AJ83*100/'Ипотека в абс.вел.'!X83-100</f>
        <v>13.433382107869292</v>
      </c>
      <c r="X77" s="9">
        <f>'Ипотека в абс.вел.'!AK83*100/'Ипотека в абс.вел.'!Y83-100</f>
        <v>9.7948784986867423</v>
      </c>
      <c r="Y77" s="9">
        <f>'Ипотека в абс.вел.'!AL83*100/'Ипотека в абс.вел.'!Z83-100</f>
        <v>10.4042874274311</v>
      </c>
      <c r="Z77" s="9">
        <f>'Ипотека в абс.вел.'!AM83*100/'Ипотека в абс.вел.'!AA83-100</f>
        <v>13.137242708786772</v>
      </c>
      <c r="AA77" s="9">
        <f>'Ипотека в абс.вел.'!AN83*100/'Ипотека в абс.вел.'!AB83-100</f>
        <v>13.341616123287082</v>
      </c>
      <c r="AB77" s="9">
        <f>'Ипотека в абс.вел.'!AO83*100/'Ипотека в абс.вел.'!AC83-100</f>
        <v>13.944008660574426</v>
      </c>
      <c r="AC77" s="9">
        <f>'Ипотека в абс.вел.'!AP83*100/'Ипотека в абс.вел.'!AD83-100</f>
        <v>13.860172240374709</v>
      </c>
      <c r="AD77" s="9">
        <f>'Ипотека в абс.вел.'!AQ83*100/'Ипотека в абс.вел.'!AE83-100</f>
        <v>13.909584469305258</v>
      </c>
      <c r="AE77" s="9">
        <f>'Ипотека в абс.вел.'!AR83*100/'Ипотека в абс.вел.'!AF83-100</f>
        <v>14.488441157631172</v>
      </c>
      <c r="AF77" s="9">
        <f>'Ипотека в абс.вел.'!AS83*100/'Ипотека в абс.вел.'!AG83-100</f>
        <v>17.649158324020391</v>
      </c>
      <c r="AG77" s="9">
        <f>'Ипотека в абс.вел.'!AT83*100/'Ипотека в абс.вел.'!AH83-100</f>
        <v>18.484080833669182</v>
      </c>
      <c r="AH77" s="9">
        <f>'Ипотека в абс.вел.'!AU83*100/'Ипотека в абс.вел.'!AI83-100</f>
        <v>20.081484167818857</v>
      </c>
      <c r="AI77" s="9">
        <f>'Ипотека в абс.вел.'!AV83*100/'Ипотека в абс.вел.'!AJ83-100</f>
        <v>26.640964579672612</v>
      </c>
      <c r="AJ77" s="9">
        <f>'Ипотека в абс.вел.'!AW83*100/'Ипотека в абс.вел.'!AK83-100</f>
        <v>22.345818159163116</v>
      </c>
      <c r="AK77" s="9">
        <f>'Ипотека в абс.вел.'!AX83*100/'Ипотека в абс.вел.'!AL83-100</f>
        <v>21.937347206900569</v>
      </c>
      <c r="AL77" s="9">
        <f>'Ипотека в абс.вел.'!AY83*100/'Ипотека в абс.вел.'!AM83-100</f>
        <v>22.062703368217399</v>
      </c>
      <c r="AM77" s="9">
        <f>'Ипотека в абс.вел.'!AZ83*100/'Ипотека в абс.вел.'!AN83-100</f>
        <v>22.698849829904418</v>
      </c>
      <c r="AN77" s="9">
        <f>'Ипотека в абс.вел.'!BA83*100/'Ипотека в абс.вел.'!AO83-100</f>
        <v>24.157258642378309</v>
      </c>
      <c r="AO77" s="9">
        <f>'Ипотека в абс.вел.'!BB83*100/'Ипотека в абс.вел.'!AP83-100</f>
        <v>26.375654046594775</v>
      </c>
      <c r="AP77" s="9">
        <f>'Ипотека в абс.вел.'!BC83*100/'Ипотека в абс.вел.'!AQ83-100</f>
        <v>27.532045495576824</v>
      </c>
      <c r="AQ77" s="9">
        <f>'Ипотека в абс.вел.'!BD83*100/'Ипотека в абс.вел.'!AR83-100</f>
        <v>29.79131381255371</v>
      </c>
      <c r="AR77" s="9">
        <f>'Ипотека в абс.вел.'!BE83*100/'Ипотека в абс.вел.'!AS83-100</f>
        <v>29.563889731590024</v>
      </c>
      <c r="AS77" s="9">
        <f>'Ипотека в абс.вел.'!BF83*100/'Ипотека в абс.вел.'!AT83-100</f>
        <v>29.146966641560766</v>
      </c>
      <c r="AT77" s="9">
        <f>'Ипотека в абс.вел.'!BG83*100/'Ипотека в абс.вел.'!AU83-100</f>
        <v>28.373168487365206</v>
      </c>
      <c r="AU77" s="9">
        <f>'Ипотека в абс.вел.'!BH83*100/'Ипотека в абс.вел.'!AV83-100</f>
        <v>26.693412566921808</v>
      </c>
      <c r="AV77" s="9">
        <f>'Ипотека в абс.вел.'!BI83*100/'Ипотека в абс.вел.'!AW83-100</f>
        <v>28.576719209314177</v>
      </c>
      <c r="AW77" s="9">
        <f>'Ипотека в абс.вел.'!BJ83*100/'Ипотека в абс.вел.'!AX83-100</f>
        <v>30.000818315724388</v>
      </c>
      <c r="AX77" s="9">
        <f>'Ипотека в абс.вел.'!BK83*100/'Ипотека в абс.вел.'!AY83-100</f>
        <v>30.191465984617878</v>
      </c>
      <c r="AY77" s="9">
        <f>'Ипотека в абс.вел.'!BL83*100/'Ипотека в абс.вел.'!AZ83-100</f>
        <v>30.401010447748064</v>
      </c>
      <c r="AZ77" s="9">
        <f>'Ипотека в абс.вел.'!BM83*100/'Ипотека в абс.вел.'!BA83-100</f>
        <v>29.687580156979436</v>
      </c>
      <c r="BA77" s="9">
        <f>'Ипотека в абс.вел.'!BN83*100/'Ипотека в абс.вел.'!BB83-100</f>
        <v>25.208050693226568</v>
      </c>
      <c r="BB77" s="9">
        <f>'Ипотека в абс.вел.'!BO83*100/'Ипотека в абс.вел.'!BC83-100</f>
        <v>21.987542468856176</v>
      </c>
      <c r="BC77" s="9">
        <f>'Ипотека в абс.вел.'!BP83*100/'Ипотека в абс.вел.'!BD83-100</f>
        <v>18.708461345538907</v>
      </c>
      <c r="BD77" s="9">
        <f>'Ипотека в абс.вел.'!BQ83*100/'Ипотека в абс.вел.'!BE83-100</f>
        <v>17.91968309291488</v>
      </c>
      <c r="BE77" s="9">
        <f>'Ипотека в абс.вел.'!BR83*100/'Ипотека в абс.вел.'!BF83-100</f>
        <v>16.941959078629537</v>
      </c>
      <c r="BF77" s="9">
        <f>'Ипотека в абс.вел.'!BS83*100/'Ипотека в абс.вел.'!BG83-100</f>
        <v>16.801817366436069</v>
      </c>
      <c r="BG77" s="9">
        <f>'Ипотека в абс.вел.'!BT83*100/'Ипотека в абс.вел.'!BH83-100</f>
        <v>16.175283878033312</v>
      </c>
      <c r="BH77" s="9">
        <f>'Ипотека в абс.вел.'!BU83*100/'Ипотека в абс.вел.'!BI83-100</f>
        <v>17.719850942411199</v>
      </c>
      <c r="BI77" s="9">
        <f>'Ипотека в абс.вел.'!BV83*100/'Ипотека в абс.вел.'!BJ83-100</f>
        <v>16.708223321851335</v>
      </c>
      <c r="BJ77" s="9">
        <f>'Ипотека в абс.вел.'!BW83*100/'Ипотека в абс.вел.'!BK83-100</f>
        <v>16.071650917945234</v>
      </c>
      <c r="BK77" s="9">
        <f>'Ипотека в абс.вел.'!BX83*100/'Ипотека в абс.вел.'!BL83-100</f>
        <v>14.869475709151047</v>
      </c>
      <c r="BL77" s="9">
        <f>'Ипотека в абс.вел.'!BY83*100/'Ипотека в абс.вел.'!BM83-100</f>
        <v>14.726068037974684</v>
      </c>
      <c r="BM77" s="9">
        <f>'Ипотека в абс.вел.'!BZ83*100/'Ипотека в абс.вел.'!BN83-100</f>
        <v>17.572089735161683</v>
      </c>
      <c r="BN77" s="9">
        <f>'Ипотека в абс.вел.'!CA83*100/'Ипотека в абс.вел.'!BO83-100</f>
        <v>20.59369632827368</v>
      </c>
      <c r="BO77" s="9">
        <f>'Ипотека в абс.вел.'!CB83*100/'Ипотека в абс.вел.'!BP83-100</f>
        <v>22.900717999504835</v>
      </c>
      <c r="BP77" s="9">
        <f>'Ипотека в абс.вел.'!CC83*100/'Ипотека в абс.вел.'!BQ83-100</f>
        <v>23.518076054192349</v>
      </c>
      <c r="BQ77" s="9">
        <f>'Ипотека в абс.вел.'!CD83*100/'Ипотека в абс.вел.'!BR83-100</f>
        <v>26.72052663076002</v>
      </c>
      <c r="BR77" s="9">
        <f>'Ипотека в абс.вел.'!CE83*100/'Ипотека в абс.вел.'!BS83-100</f>
        <v>29.382218725413054</v>
      </c>
      <c r="BS77" s="9">
        <f>'Ипотека в абс.вел.'!CF83*100/'Ипотека в абс.вел.'!BT83-100</f>
        <v>30.915332233537157</v>
      </c>
      <c r="BT77" s="9">
        <f>'Ипотека в абс.вел.'!CG83*100/'Ипотека в абс.вел.'!BU83-100</f>
        <v>31.142858016705361</v>
      </c>
      <c r="BU77" s="9">
        <f>'Ипотека в абс.вел.'!CH83*100/'Ипотека в абс.вел.'!BV83-100</f>
        <v>31.222264504858686</v>
      </c>
      <c r="BV77" s="9">
        <f>'Ипотека в абс.вел.'!CI83*100/'Ипотека в абс.вел.'!BW83-100</f>
        <v>31.226403568629678</v>
      </c>
      <c r="BW77" s="9">
        <f>'Ипотека в абс.вел.'!CJ83*100/'Ипотека в абс.вел.'!BX83-100</f>
        <v>30.041661280276401</v>
      </c>
      <c r="BX77" s="9">
        <f>'Ипотека в абс.вел.'!CK83*100/'Ипотека в абс.вел.'!BY83-100</f>
        <v>28.86278025359664</v>
      </c>
      <c r="BY77" s="9">
        <f>'Ипотека в абс.вел.'!CL83*100/'Ипотека в абс.вел.'!BZ83-100</f>
        <v>26.714638134788402</v>
      </c>
      <c r="BZ77" s="9">
        <f>'Ипотека в абс.вел.'!CM83*100/'Ипотека в абс.вел.'!CA83-100</f>
        <v>25.187716688707852</v>
      </c>
      <c r="CA77" s="9">
        <f>'Ипотека в абс.вел.'!CN83*100/'Ипотека в абс.вел.'!CB83-100</f>
        <v>25.655054969553873</v>
      </c>
      <c r="CB77" s="9">
        <f>'Ипотека в абс.вел.'!CO83*100/'Ипотека в абс.вел.'!CC83-100</f>
        <v>21.657398866780866</v>
      </c>
      <c r="CC77" s="9">
        <f>'Ипотека в абс.вел.'!CP83*100/'Ипотека в абс.вел.'!CD83-100</f>
        <v>17.322110929149048</v>
      </c>
      <c r="CD77" s="9">
        <f>'Ипотека в абс.вел.'!CQ83*100/'Ипотека в абс.вел.'!CE83-100</f>
        <v>11.995271361575433</v>
      </c>
      <c r="CE77" s="9">
        <f>'Ипотека в абс.вел.'!CR83*100/'Ипотека в абс.вел.'!CF83-100</f>
        <v>8.6894009915178572</v>
      </c>
      <c r="CF77" s="9">
        <f>'Ипотека в абс.вел.'!CS83*100/'Ипотека в абс.вел.'!CG83-100</f>
        <v>7.1063420913929036</v>
      </c>
      <c r="CG77" s="9">
        <f>'Ипотека в абс.вел.'!CT83*100/'Ипотека в абс.вел.'!CH83-100</f>
        <v>5.3855393074723992</v>
      </c>
      <c r="CH77" s="9">
        <f>'Ипотека в абс.вел.'!CU83*100/'Ипотека в абс.вел.'!CI83-100</f>
        <v>4.2833072954512375</v>
      </c>
      <c r="CI77" s="9">
        <f>'Ипотека в абс.вел.'!CV83*100/'Ипотека в абс.вел.'!CJ83-100</f>
        <v>3.881477130237343</v>
      </c>
      <c r="CJ77" s="9">
        <f>'Ипотека в абс.вел.'!CW83*100/'Ипотека в абс.вел.'!CK83-100</f>
        <v>2.8308639084919207</v>
      </c>
      <c r="CK77" s="9">
        <f>'Ипотека в абс.вел.'!CX83*100/'Ипотека в абс.вел.'!CL83-100</f>
        <v>2.8114017095912232</v>
      </c>
      <c r="CL77" s="9">
        <f>'Ипотека в абс.вел.'!CY83*100/'Ипотека в абс.вел.'!CM83-100</f>
        <v>2.284087814391512</v>
      </c>
      <c r="CM77" s="9">
        <f>'Ипотека в абс.вел.'!CZ83*100/'Ипотека в абс.вел.'!CN83-100</f>
        <v>-0.6848934396442985</v>
      </c>
      <c r="CN77" s="9">
        <f>'Ипотека в абс.вел.'!DA83*100/'Ипотека в абс.вел.'!CO83-100</f>
        <v>0.24955104640307013</v>
      </c>
      <c r="CO77" s="9">
        <f>'Ипотека в абс.вел.'!DB83*100/'Ипотека в абс.вел.'!CP83-100</f>
        <v>1.2140781121842821</v>
      </c>
      <c r="CP77" s="9">
        <f>'Ипотека в абс.вел.'!DC83*100/'Ипотека в абс.вел.'!CQ83-100</f>
        <v>2.5550251289023578</v>
      </c>
      <c r="CQ77" s="9">
        <f>'Ипотека в абс.вел.'!DD83*100/'Ипотека в абс.вел.'!CR83-100</f>
        <v>4.4280901178121752</v>
      </c>
      <c r="CR77" s="9">
        <f>'Ипотека в абс.вел.'!DE83*100/'Ипотека в абс.вел.'!CS83-100</f>
        <v>5.1446140178592827</v>
      </c>
      <c r="CS77" s="9">
        <f>'Ипотека в абс.вел.'!DF83*100/'Ипотека в абс.вел.'!CT83-100</f>
        <v>6.3286942842842251</v>
      </c>
    </row>
    <row r="78" spans="1:97" x14ac:dyDescent="0.25">
      <c r="A78" s="8" t="s">
        <v>77</v>
      </c>
      <c r="B78" s="9">
        <f>'Ипотека в абс.вел.'!O84*100/'Ипотека в абс.вел.'!C84-100</f>
        <v>18.752661426037832</v>
      </c>
      <c r="C78" s="9">
        <f>'Ипотека в абс.вел.'!P84*100/'Ипотека в абс.вел.'!D84-100</f>
        <v>20.420335069266159</v>
      </c>
      <c r="D78" s="9">
        <f>'Ипотека в абс.вел.'!Q84*100/'Ипотека в абс.вел.'!E84-100</f>
        <v>23.40596059191293</v>
      </c>
      <c r="E78" s="9">
        <f>'Ипотека в абс.вел.'!R84*100/'Ипотека в абс.вел.'!F84-100</f>
        <v>24.627236360595063</v>
      </c>
      <c r="F78" s="9">
        <f>'Ипотека в абс.вел.'!S84*100/'Ипотека в абс.вел.'!G84-100</f>
        <v>25.730358175501607</v>
      </c>
      <c r="G78" s="9">
        <f>'Ипотека в абс.вел.'!T84*100/'Ипотека в абс.вел.'!H84-100</f>
        <v>25.827831507686057</v>
      </c>
      <c r="H78" s="9">
        <f>'Ипотека в абс.вел.'!U84*100/'Ипотека в абс.вел.'!I84-100</f>
        <v>26.228946537960169</v>
      </c>
      <c r="I78" s="9">
        <f>'Ипотека в абс.вел.'!V84*100/'Ипотека в абс.вел.'!J84-100</f>
        <v>27.029932503592136</v>
      </c>
      <c r="J78" s="9">
        <f>'Ипотека в абс.вел.'!W84*100/'Ипотека в абс.вел.'!K84-100</f>
        <v>27.957323644502367</v>
      </c>
      <c r="K78" s="9">
        <f>'Ипотека в абс.вел.'!X84*100/'Ипотека в абс.вел.'!L84-100</f>
        <v>25.334268800876288</v>
      </c>
      <c r="L78" s="9">
        <f>'Ипотека в абс.вел.'!Y84*100/'Ипотека в абс.вел.'!M84-100</f>
        <v>29.536825753863752</v>
      </c>
      <c r="M78" s="9">
        <f>'Ипотека в абс.вел.'!Z84*100/'Ипотека в абс.вел.'!N84-100</f>
        <v>29.536917768526251</v>
      </c>
      <c r="N78" s="9">
        <f>'Ипотека в абс.вел.'!AA84*100/'Ипотека в абс.вел.'!O84-100</f>
        <v>24.508554531232107</v>
      </c>
      <c r="O78" s="9">
        <f>'Ипотека в абс.вел.'!AB84*100/'Ипотека в абс.вел.'!P84-100</f>
        <v>23.342789462197587</v>
      </c>
      <c r="P78" s="9">
        <f>'Ипотека в абс.вел.'!AC84*100/'Ипотека в абс.вел.'!Q84-100</f>
        <v>22.699841567023014</v>
      </c>
      <c r="Q78" s="9">
        <f>'Ипотека в абс.вел.'!AD84*100/'Ипотека в абс.вел.'!R84-100</f>
        <v>21.913280083940407</v>
      </c>
      <c r="R78" s="9">
        <f>'Ипотека в абс.вел.'!AE84*100/'Ипотека в абс.вел.'!S84-100</f>
        <v>20.531753272247585</v>
      </c>
      <c r="S78" s="9">
        <f>'Ипотека в абс.вел.'!AF84*100/'Ипотека в абс.вел.'!T84-100</f>
        <v>18.864880272947573</v>
      </c>
      <c r="T78" s="9">
        <f>'Ипотека в абс.вел.'!AG84*100/'Ипотека в абс.вел.'!U84-100</f>
        <v>15.753065187842566</v>
      </c>
      <c r="U78" s="9">
        <f>'Ипотека в абс.вел.'!AH84*100/'Ипотека в абс.вел.'!V84-100</f>
        <v>15.542485890395255</v>
      </c>
      <c r="V78" s="9">
        <f>'Ипотека в абс.вел.'!AI84*100/'Ипотека в абс.вел.'!W84-100</f>
        <v>14.641184425925857</v>
      </c>
      <c r="W78" s="9">
        <f>'Ипотека в абс.вел.'!AJ84*100/'Ипотека в абс.вел.'!X84-100</f>
        <v>14.16886412051258</v>
      </c>
      <c r="X78" s="9">
        <f>'Ипотека в абс.вел.'!AK84*100/'Ипотека в абс.вел.'!Y84-100</f>
        <v>11.619378767680573</v>
      </c>
      <c r="Y78" s="9">
        <f>'Ипотека в абс.вел.'!AL84*100/'Ипотека в абс.вел.'!Z84-100</f>
        <v>11.178695535438123</v>
      </c>
      <c r="Z78" s="9">
        <f>'Ипотека в абс.вел.'!AM84*100/'Ипотека в абс.вел.'!AA84-100</f>
        <v>13.620225351357874</v>
      </c>
      <c r="AA78" s="9">
        <f>'Ипотека в абс.вел.'!AN84*100/'Ипотека в абс.вел.'!AB84-100</f>
        <v>13.469290965141099</v>
      </c>
      <c r="AB78" s="9">
        <f>'Ипотека в абс.вел.'!AO84*100/'Ипотека в абс.вел.'!AC84-100</f>
        <v>13.501978335603553</v>
      </c>
      <c r="AC78" s="9">
        <f>'Ипотека в абс.вел.'!AP84*100/'Ипотека в абс.вел.'!AD84-100</f>
        <v>13.016657957456573</v>
      </c>
      <c r="AD78" s="9">
        <f>'Ипотека в абс.вел.'!AQ84*100/'Ипотека в абс.вел.'!AE84-100</f>
        <v>12.937459086560253</v>
      </c>
      <c r="AE78" s="9">
        <f>'Ипотека в абс.вел.'!AR84*100/'Ипотека в абс.вел.'!AF84-100</f>
        <v>13.992238357536309</v>
      </c>
      <c r="AF78" s="9">
        <f>'Ипотека в абс.вел.'!AS84*100/'Ипотека в абс.вел.'!AG84-100</f>
        <v>17.105709440361792</v>
      </c>
      <c r="AG78" s="9">
        <f>'Ипотека в абс.вел.'!AT84*100/'Ипотека в абс.вел.'!AH84-100</f>
        <v>18.872655503283227</v>
      </c>
      <c r="AH78" s="9">
        <f>'Ипотека в абс.вел.'!AU84*100/'Ипотека в абс.вел.'!AI84-100</f>
        <v>20.563891902434264</v>
      </c>
      <c r="AI78" s="9">
        <f>'Ипотека в абс.вел.'!AV84*100/'Ипотека в абс.вел.'!AJ84-100</f>
        <v>24.121848482998601</v>
      </c>
      <c r="AJ78" s="9">
        <f>'Ипотека в абс.вел.'!AW84*100/'Ипотека в абс.вел.'!AK84-100</f>
        <v>21.053389667754942</v>
      </c>
      <c r="AK78" s="9">
        <f>'Ипотека в абс.вел.'!AX84*100/'Ипотека в абс.вел.'!AL84-100</f>
        <v>20.023462217535041</v>
      </c>
      <c r="AL78" s="9">
        <f>'Ипотека в абс.вел.'!AY84*100/'Ипотека в абс.вел.'!AM84-100</f>
        <v>20.101409115028602</v>
      </c>
      <c r="AM78" s="9">
        <f>'Ипотека в абс.вел.'!AZ84*100/'Ипотека в абс.вел.'!AN84-100</f>
        <v>20.478346685243238</v>
      </c>
      <c r="AN78" s="9">
        <f>'Ипотека в абс.вел.'!BA84*100/'Ипотека в абс.вел.'!AO84-100</f>
        <v>21.202839084269598</v>
      </c>
      <c r="AO78" s="9">
        <f>'Ипотека в абс.вел.'!BB84*100/'Ипотека в абс.вел.'!AP84-100</f>
        <v>23.208606806955814</v>
      </c>
      <c r="AP78" s="9">
        <f>'Ипотека в абс.вел.'!BC84*100/'Ипотека в абс.вел.'!AQ84-100</f>
        <v>23.936330297727196</v>
      </c>
      <c r="AQ78" s="9">
        <f>'Ипотека в абс.вел.'!BD84*100/'Ипотека в абс.вел.'!AR84-100</f>
        <v>25.824483565239362</v>
      </c>
      <c r="AR78" s="9">
        <f>'Ипотека в абс.вел.'!BE84*100/'Ипотека в абс.вел.'!AS84-100</f>
        <v>25.847975799703931</v>
      </c>
      <c r="AS78" s="9">
        <f>'Ипотека в абс.вел.'!BF84*100/'Ипотека в абс.вел.'!AT84-100</f>
        <v>25.330757583668358</v>
      </c>
      <c r="AT78" s="9">
        <f>'Ипотека в абс.вел.'!BG84*100/'Ипотека в абс.вел.'!AU84-100</f>
        <v>24.207588947192818</v>
      </c>
      <c r="AU78" s="9">
        <f>'Ипотека в абс.вел.'!BH84*100/'Ипотека в абс.вел.'!AV84-100</f>
        <v>22.554150026558602</v>
      </c>
      <c r="AV78" s="9">
        <f>'Ипотека в абс.вел.'!BI84*100/'Ипотека в абс.вел.'!AW84-100</f>
        <v>21.22516162297228</v>
      </c>
      <c r="AW78" s="9">
        <f>'Ипотека в абс.вел.'!BJ84*100/'Ипотека в абс.вел.'!AX84-100</f>
        <v>24.600894470278121</v>
      </c>
      <c r="AX78" s="9">
        <f>'Ипотека в абс.вел.'!BK84*100/'Ипотека в абс.вел.'!AY84-100</f>
        <v>25.437890272159606</v>
      </c>
      <c r="AY78" s="9">
        <f>'Ипотека в абс.вел.'!BL84*100/'Ипотека в абс.вел.'!AZ84-100</f>
        <v>25.599414077557626</v>
      </c>
      <c r="AZ78" s="9">
        <f>'Ипотека в абс.вел.'!BM84*100/'Ипотека в абс.вел.'!BA84-100</f>
        <v>25.328165667081592</v>
      </c>
      <c r="BA78" s="9">
        <f>'Ипотека в абс.вел.'!BN84*100/'Ипотека в абс.вел.'!BB84-100</f>
        <v>20.972229849708015</v>
      </c>
      <c r="BB78" s="9">
        <f>'Ипотека в абс.вел.'!BO84*100/'Ипотека в абс.вел.'!BC84-100</f>
        <v>18.011098419779287</v>
      </c>
      <c r="BC78" s="9">
        <f>'Ипотека в абс.вел.'!BP84*100/'Ипотека в абс.вел.'!BD84-100</f>
        <v>15.132842230213313</v>
      </c>
      <c r="BD78" s="9">
        <f>'Ипотека в абс.вел.'!BQ84*100/'Ипотека в абс.вел.'!BE84-100</f>
        <v>13.696960398233855</v>
      </c>
      <c r="BE78" s="9">
        <f>'Ипотека в абс.вел.'!BR84*100/'Ипотека в абс.вел.'!BF84-100</f>
        <v>11.671096373195141</v>
      </c>
      <c r="BF78" s="9">
        <f>'Ипотека в абс.вел.'!BS84*100/'Ипотека в абс.вел.'!BG84-100</f>
        <v>11.596255596255602</v>
      </c>
      <c r="BG78" s="9">
        <f>'Ипотека в абс.вел.'!BT84*100/'Ипотека в абс.вел.'!BH84-100</f>
        <v>12.093168848472203</v>
      </c>
      <c r="BH78" s="9">
        <f>'Ипотека в абс.вел.'!BU84*100/'Ипотека в абс.вел.'!BI84-100</f>
        <v>15.678319619166032</v>
      </c>
      <c r="BI78" s="9">
        <f>'Ипотека в абс.вел.'!BV84*100/'Ипотека в абс.вел.'!BJ84-100</f>
        <v>14.120452906732595</v>
      </c>
      <c r="BJ78" s="9">
        <f>'Ипотека в абс.вел.'!BW84*100/'Ипотека в абс.вел.'!BK84-100</f>
        <v>13.335838010034365</v>
      </c>
      <c r="BK78" s="9">
        <f>'Ипотека в абс.вел.'!BX84*100/'Ипотека в абс.вел.'!BL84-100</f>
        <v>13.033637172758802</v>
      </c>
      <c r="BL78" s="9">
        <f>'Ипотека в абс.вел.'!BY84*100/'Ипотека в абс.вел.'!BM84-100</f>
        <v>13.68592131103135</v>
      </c>
      <c r="BM78" s="9">
        <f>'Ипотека в абс.вел.'!BZ84*100/'Ипотека в абс.вел.'!BN84-100</f>
        <v>17.341696490046687</v>
      </c>
      <c r="BN78" s="9">
        <f>'Ипотека в абс.вел.'!CA84*100/'Ипотека в абс.вел.'!BO84-100</f>
        <v>21.045170829109921</v>
      </c>
      <c r="BO78" s="9">
        <f>'Ипотека в абс.вел.'!CB84*100/'Ипотека в абс.вел.'!BP84-100</f>
        <v>23.759381396406638</v>
      </c>
      <c r="BP78" s="9">
        <f>'Ипотека в абс.вел.'!CC84*100/'Ипотека в абс.вел.'!BQ84-100</f>
        <v>23.934866216347913</v>
      </c>
      <c r="BQ78" s="9">
        <f>'Ипотека в абс.вел.'!CD84*100/'Ипотека в абс.вел.'!BR84-100</f>
        <v>28.523252083473238</v>
      </c>
      <c r="BR78" s="9">
        <f>'Ипотека в абс.вел.'!CE84*100/'Ипотека в абс.вел.'!BS84-100</f>
        <v>30.544290132461924</v>
      </c>
      <c r="BS78" s="9">
        <f>'Ипотека в абс.вел.'!CF84*100/'Ипотека в абс.вел.'!BT84-100</f>
        <v>31.404574030846788</v>
      </c>
      <c r="BT78" s="9">
        <f>'Ипотека в абс.вел.'!CG84*100/'Ипотека в абс.вел.'!BU84-100</f>
        <v>31.072080098426028</v>
      </c>
      <c r="BU78" s="9">
        <f>'Ипотека в абс.вел.'!CH84*100/'Ипотека в абс.вел.'!BV84-100</f>
        <v>29.517177215541409</v>
      </c>
      <c r="BV78" s="9">
        <f>'Ипотека в абс.вел.'!CI84*100/'Ипотека в абс.вел.'!BW84-100</f>
        <v>30.05407495908122</v>
      </c>
      <c r="BW78" s="9">
        <f>'Ипотека в абс.вел.'!CJ84*100/'Ипотека в абс.вел.'!BX84-100</f>
        <v>28.337145921435791</v>
      </c>
      <c r="BX78" s="9">
        <f>'Ипотека в абс.вел.'!CK84*100/'Ипотека в абс.вел.'!BY84-100</f>
        <v>26.673814629497258</v>
      </c>
      <c r="BY78" s="9">
        <f>'Ипотека в абс.вел.'!CL84*100/'Ипотека в абс.вел.'!BZ84-100</f>
        <v>24.030382946346251</v>
      </c>
      <c r="BZ78" s="9">
        <f>'Ипотека в абс.вел.'!CM84*100/'Ипотека в абс.вел.'!CA84-100</f>
        <v>22.378436915637764</v>
      </c>
      <c r="CA78" s="9">
        <f>'Ипотека в абс.вел.'!CN84*100/'Ипотека в абс.вел.'!CB84-100</f>
        <v>22.28102737502374</v>
      </c>
      <c r="CB78" s="9">
        <f>'Ипотека в абс.вел.'!CO84*100/'Ипотека в абс.вел.'!CC84-100</f>
        <v>20.315401692546871</v>
      </c>
      <c r="CC78" s="9">
        <f>'Ипотека в абс.вел.'!CP84*100/'Ипотека в абс.вел.'!CD84-100</f>
        <v>16.205060924991727</v>
      </c>
      <c r="CD78" s="9">
        <f>'Ипотека в абс.вел.'!CQ84*100/'Ипотека в абс.вел.'!CE84-100</f>
        <v>11.223047309340615</v>
      </c>
      <c r="CE78" s="9">
        <f>'Ипотека в абс.вел.'!CR84*100/'Ипотека в абс.вел.'!CF84-100</f>
        <v>9.1986028542314813</v>
      </c>
      <c r="CF78" s="9">
        <f>'Ипотека в абс.вел.'!CS84*100/'Ипотека в абс.вел.'!CG84-100</f>
        <v>5.0817284350218443</v>
      </c>
      <c r="CG78" s="9">
        <f>'Ипотека в абс.вел.'!CT84*100/'Ипотека в абс.вел.'!CH84-100</f>
        <v>4.9029435888088955</v>
      </c>
      <c r="CH78" s="9">
        <f>'Ипотека в абс.вел.'!CU84*100/'Ипотека в абс.вел.'!CI84-100</f>
        <v>-0.40198176479022152</v>
      </c>
      <c r="CI78" s="9">
        <f>'Ипотека в абс.вел.'!CV84*100/'Ипотека в абс.вел.'!CJ84-100</f>
        <v>-0.51781133472614727</v>
      </c>
      <c r="CJ78" s="9">
        <f>'Ипотека в абс.вел.'!CW84*100/'Ипотека в абс.вел.'!CK84-100</f>
        <v>-1.2701547592923532</v>
      </c>
      <c r="CK78" s="9">
        <f>'Ипотека в абс.вел.'!CX84*100/'Ипотека в абс.вел.'!CL84-100</f>
        <v>-1.295001429648309</v>
      </c>
      <c r="CL78" s="9">
        <f>'Ипотека в абс.вел.'!CY84*100/'Ипотека в абс.вел.'!CM84-100</f>
        <v>-1.7024232134588715</v>
      </c>
      <c r="CM78" s="9">
        <f>'Ипотека в абс.вел.'!CZ84*100/'Ипотека в абс.вел.'!CN84-100</f>
        <v>-4.6807764558547262</v>
      </c>
      <c r="CN78" s="9">
        <f>'Ипотека в абс.вел.'!DA84*100/'Ипотека в абс.вел.'!CO84-100</f>
        <v>-5.1740348019326632</v>
      </c>
      <c r="CO78" s="9">
        <f>'Ипотека в абс.вел.'!DB84*100/'Ипотека в абс.вел.'!CP84-100</f>
        <v>-4.6294261050275765</v>
      </c>
      <c r="CP78" s="9">
        <f>'Ипотека в абс.вел.'!DC84*100/'Ипотека в абс.вел.'!CQ84-100</f>
        <v>-3.1187046926257267</v>
      </c>
      <c r="CQ78" s="9">
        <f>'Ипотека в абс.вел.'!DD84*100/'Ипотека в абс.вел.'!CR84-100</f>
        <v>-2.5139971456800936</v>
      </c>
      <c r="CR78" s="9">
        <f>'Ипотека в абс.вел.'!DE84*100/'Ипотека в абс.вел.'!CS84-100</f>
        <v>1.6181528825915024</v>
      </c>
      <c r="CS78" s="9">
        <f>'Ипотека в абс.вел.'!DF84*100/'Ипотека в абс.вел.'!CT84-100</f>
        <v>3.2766611987510714</v>
      </c>
    </row>
    <row r="79" spans="1:97" x14ac:dyDescent="0.25">
      <c r="A79" s="8" t="s">
        <v>78</v>
      </c>
      <c r="B79" s="9">
        <f>'Ипотека в абс.вел.'!O85*100/'Ипотека в абс.вел.'!C85-100</f>
        <v>12.557356507321614</v>
      </c>
      <c r="C79" s="9">
        <f>'Ипотека в абс.вел.'!P85*100/'Ипотека в абс.вел.'!D85-100</f>
        <v>13.955558885879157</v>
      </c>
      <c r="D79" s="9">
        <f>'Ипотека в абс.вел.'!Q85*100/'Ипотека в абс.вел.'!E85-100</f>
        <v>16.126661276726395</v>
      </c>
      <c r="E79" s="9">
        <f>'Ипотека в абс.вел.'!R85*100/'Ипотека в абс.вел.'!F85-100</f>
        <v>16.729916929829898</v>
      </c>
      <c r="F79" s="9">
        <f>'Ипотека в абс.вел.'!S85*100/'Ипотека в абс.вел.'!G85-100</f>
        <v>17.238279355786844</v>
      </c>
      <c r="G79" s="9">
        <f>'Ипотека в абс.вел.'!T85*100/'Ипотека в абс.вел.'!H85-100</f>
        <v>17.805815883021012</v>
      </c>
      <c r="H79" s="9">
        <f>'Ипотека в абс.вел.'!U85*100/'Ипотека в абс.вел.'!I85-100</f>
        <v>17.656962878968827</v>
      </c>
      <c r="I79" s="9">
        <f>'Ипотека в абс.вел.'!V85*100/'Ипотека в абс.вел.'!J85-100</f>
        <v>18.762864569291651</v>
      </c>
      <c r="J79" s="9">
        <f>'Ипотека в абс.вел.'!W85*100/'Ипотека в абс.вел.'!K85-100</f>
        <v>19.07877431869457</v>
      </c>
      <c r="K79" s="9">
        <f>'Ипотека в абс.вел.'!X85*100/'Ипотека в абс.вел.'!L85-100</f>
        <v>18.392840036689392</v>
      </c>
      <c r="L79" s="9">
        <f>'Ипотека в абс.вел.'!Y85*100/'Ипотека в абс.вел.'!M85-100</f>
        <v>21.097344308135462</v>
      </c>
      <c r="M79" s="9">
        <f>'Ипотека в абс.вел.'!Z85*100/'Ипотека в абс.вел.'!N85-100</f>
        <v>21.235828467568552</v>
      </c>
      <c r="N79" s="9">
        <f>'Ипотека в абс.вел.'!AA85*100/'Ипотека в абс.вел.'!O85-100</f>
        <v>17.937473490476535</v>
      </c>
      <c r="O79" s="9">
        <f>'Ипотека в абс.вел.'!AB85*100/'Ипотека в абс.вел.'!P85-100</f>
        <v>16.818378425410856</v>
      </c>
      <c r="P79" s="9">
        <f>'Ипотека в абс.вел.'!AC85*100/'Ипотека в абс.вел.'!Q85-100</f>
        <v>16.262118119268507</v>
      </c>
      <c r="Q79" s="9">
        <f>'Ипотека в абс.вел.'!AD85*100/'Ипотека в абс.вел.'!R85-100</f>
        <v>15.704690251994705</v>
      </c>
      <c r="R79" s="9">
        <f>'Ипотека в абс.вел.'!AE85*100/'Ипотека в абс.вел.'!S85-100</f>
        <v>15.305317999761741</v>
      </c>
      <c r="S79" s="9">
        <f>'Ипотека в абс.вел.'!AF85*100/'Ипотека в абс.вел.'!T85-100</f>
        <v>13.703211161063152</v>
      </c>
      <c r="T79" s="9">
        <f>'Ипотека в абс.вел.'!AG85*100/'Ипотека в абс.вел.'!U85-100</f>
        <v>11.698068863467512</v>
      </c>
      <c r="U79" s="9">
        <f>'Ипотека в абс.вел.'!AH85*100/'Ипотека в абс.вел.'!V85-100</f>
        <v>12.182039116173343</v>
      </c>
      <c r="V79" s="9">
        <f>'Ипотека в абс.вел.'!AI85*100/'Ипотека в абс.вел.'!W85-100</f>
        <v>11.252295136246161</v>
      </c>
      <c r="W79" s="9">
        <f>'Ипотека в абс.вел.'!AJ85*100/'Ипотека в абс.вел.'!X85-100</f>
        <v>8.1544488241826656</v>
      </c>
      <c r="X79" s="9">
        <f>'Ипотека в абс.вел.'!AK85*100/'Ипотека в абс.вел.'!Y85-100</f>
        <v>6.3948067306813101</v>
      </c>
      <c r="Y79" s="9">
        <f>'Ипотека в абс.вел.'!AL85*100/'Ипотека в абс.вел.'!Z85-100</f>
        <v>6.6433263464952717</v>
      </c>
      <c r="Z79" s="9">
        <f>'Ипотека в абс.вел.'!AM85*100/'Ипотека в абс.вел.'!AA85-100</f>
        <v>8.5971363421598568</v>
      </c>
      <c r="AA79" s="9">
        <f>'Ипотека в абс.вел.'!AN85*100/'Ипотека в абс.вел.'!AB85-100</f>
        <v>8.2443244121350006</v>
      </c>
      <c r="AB79" s="9">
        <f>'Ипотека в абс.вел.'!AO85*100/'Ипотека в абс.вел.'!AC85-100</f>
        <v>8.9186467982279538</v>
      </c>
      <c r="AC79" s="9">
        <f>'Ипотека в абс.вел.'!AP85*100/'Ипотека в абс.вел.'!AD85-100</f>
        <v>9.084379177557409</v>
      </c>
      <c r="AD79" s="9">
        <f>'Ипотека в абс.вел.'!AQ85*100/'Ипотека в абс.вел.'!AE85-100</f>
        <v>9.1245059288537504</v>
      </c>
      <c r="AE79" s="9">
        <f>'Ипотека в абс.вел.'!AR85*100/'Ипотека в абс.вел.'!AF85-100</f>
        <v>9.9925193905271925</v>
      </c>
      <c r="AF79" s="9">
        <f>'Ипотека в абс.вел.'!AS85*100/'Ипотека в абс.вел.'!AG85-100</f>
        <v>13.120946052839741</v>
      </c>
      <c r="AG79" s="9">
        <f>'Ипотека в абс.вел.'!AT85*100/'Ипотека в абс.вел.'!AH85-100</f>
        <v>14.582314149854213</v>
      </c>
      <c r="AH79" s="9">
        <f>'Ипотека в абс.вел.'!AU85*100/'Ипотека в абс.вел.'!AI85-100</f>
        <v>16.480819402840851</v>
      </c>
      <c r="AI79" s="9">
        <f>'Ипотека в абс.вел.'!AV85*100/'Ипотека в абс.вел.'!AJ85-100</f>
        <v>22.014574518100616</v>
      </c>
      <c r="AJ79" s="9">
        <f>'Ипотека в абс.вел.'!AW85*100/'Ипотека в абс.вел.'!AK85-100</f>
        <v>19.817732468334881</v>
      </c>
      <c r="AK79" s="9">
        <f>'Ипотека в абс.вел.'!AX85*100/'Ипотека в абс.вел.'!AL85-100</f>
        <v>19.844624700102827</v>
      </c>
      <c r="AL79" s="9">
        <f>'Ипотека в абс.вел.'!AY85*100/'Ипотека в абс.вел.'!AM85-100</f>
        <v>19.34019370460048</v>
      </c>
      <c r="AM79" s="9">
        <f>'Ипотека в абс.вел.'!AZ85*100/'Ипотека в абс.вел.'!AN85-100</f>
        <v>20.078415187783733</v>
      </c>
      <c r="AN79" s="9">
        <f>'Ипотека в абс.вел.'!BA85*100/'Ипотека в абс.вел.'!AO85-100</f>
        <v>20.314666568063743</v>
      </c>
      <c r="AO79" s="9">
        <f>'Ипотека в абс.вел.'!BB85*100/'Ипотека в абс.вел.'!AP85-100</f>
        <v>21.868598185542879</v>
      </c>
      <c r="AP79" s="9">
        <f>'Ипотека в абс.вел.'!BC85*100/'Ипотека в абс.вел.'!AQ85-100</f>
        <v>22.878823550718081</v>
      </c>
      <c r="AQ79" s="9">
        <f>'Ипотека в абс.вел.'!BD85*100/'Ипотека в абс.вел.'!AR85-100</f>
        <v>25.244299674267097</v>
      </c>
      <c r="AR79" s="9">
        <f>'Ипотека в абс.вел.'!BE85*100/'Ипотека в абс.вел.'!AS85-100</f>
        <v>25.014422320507663</v>
      </c>
      <c r="AS79" s="9">
        <f>'Ипотека в абс.вел.'!BF85*100/'Ипотека в абс.вел.'!AT85-100</f>
        <v>24.079924856972085</v>
      </c>
      <c r="AT79" s="9">
        <f>'Ипотека в абс.вел.'!BG85*100/'Ипотека в абс.вел.'!AU85-100</f>
        <v>22.841073117316213</v>
      </c>
      <c r="AU79" s="9">
        <f>'Ипотека в абс.вел.'!BH85*100/'Ипотека в абс.вел.'!AV85-100</f>
        <v>20.001284397777994</v>
      </c>
      <c r="AV79" s="9">
        <f>'Ипотека в абс.вел.'!BI85*100/'Ипотека в абс.вел.'!AW85-100</f>
        <v>20.052855485368056</v>
      </c>
      <c r="AW79" s="9">
        <f>'Ипотека в абс.вел.'!BJ85*100/'Ипотека в абс.вел.'!AX85-100</f>
        <v>22.059103908484275</v>
      </c>
      <c r="AX79" s="9">
        <f>'Ипотека в абс.вел.'!BK85*100/'Ипотека в абс.вел.'!AY85-100</f>
        <v>22.860131879279734</v>
      </c>
      <c r="AY79" s="9">
        <f>'Ипотека в абс.вел.'!BL85*100/'Ипотека в абс.вел.'!AZ85-100</f>
        <v>23.365464231592426</v>
      </c>
      <c r="AZ79" s="9">
        <f>'Ипотека в абс.вел.'!BM85*100/'Ипотека в абс.вел.'!BA85-100</f>
        <v>24.01923874794474</v>
      </c>
      <c r="BA79" s="9">
        <f>'Ипотека в абс.вел.'!BN85*100/'Ипотека в абс.вел.'!BB85-100</f>
        <v>20.838086089932162</v>
      </c>
      <c r="BB79" s="9">
        <f>'Ипотека в абс.вел.'!BO85*100/'Ипотека в абс.вел.'!BC85-100</f>
        <v>18.393515106853357</v>
      </c>
      <c r="BC79" s="9">
        <f>'Ипотека в абс.вел.'!BP85*100/'Ипотека в абс.вел.'!BD85-100</f>
        <v>15.687563411880703</v>
      </c>
      <c r="BD79" s="9">
        <f>'Ипотека в абс.вел.'!BQ85*100/'Ипотека в абс.вел.'!BE85-100</f>
        <v>14.301096319498825</v>
      </c>
      <c r="BE79" s="9">
        <f>'Ипотека в абс.вел.'!BR85*100/'Ипотека в абс.вел.'!BF85-100</f>
        <v>13.544835179960089</v>
      </c>
      <c r="BF79" s="9">
        <f>'Ипотека в абс.вел.'!BS85*100/'Ипотека в абс.вел.'!BG85-100</f>
        <v>14.258508914100489</v>
      </c>
      <c r="BG79" s="9">
        <f>'Ипотека в абс.вел.'!BT85*100/'Ипотека в абс.вел.'!BH85-100</f>
        <v>15.143690463448564</v>
      </c>
      <c r="BH79" s="9">
        <f>'Ипотека в абс.вел.'!BU85*100/'Ипотека в абс.вел.'!BI85-100</f>
        <v>16.80268456375839</v>
      </c>
      <c r="BI79" s="9">
        <f>'Ипотека в абс.вел.'!BV85*100/'Ипотека в абс.вел.'!BJ85-100</f>
        <v>14.291106945746122</v>
      </c>
      <c r="BJ79" s="9">
        <f>'Ипотека в абс.вел.'!BW85*100/'Ипотека в абс.вел.'!BK85-100</f>
        <v>13.834343955618635</v>
      </c>
      <c r="BK79" s="9">
        <f>'Ипотека в абс.вел.'!BX85*100/'Ипотека в абс.вел.'!BL85-100</f>
        <v>13.264104350028489</v>
      </c>
      <c r="BL79" s="9">
        <f>'Ипотека в абс.вел.'!BY85*100/'Ипотека в абс.вел.'!BM85-100</f>
        <v>13.340684938296079</v>
      </c>
      <c r="BM79" s="9">
        <f>'Ипотека в абс.вел.'!BZ85*100/'Ипотека в абс.вел.'!BN85-100</f>
        <v>15.910671701112875</v>
      </c>
      <c r="BN79" s="9">
        <f>'Ипотека в абс.вел.'!CA85*100/'Ипотека в абс.вел.'!BO85-100</f>
        <v>18.776297771691773</v>
      </c>
      <c r="BO79" s="9">
        <f>'Ипотека в абс.вел.'!CB85*100/'Ипотека в абс.вел.'!BP85-100</f>
        <v>20.808577392936996</v>
      </c>
      <c r="BP79" s="9">
        <f>'Ипотека в абс.вел.'!CC85*100/'Ипотека в абс.вел.'!BQ85-100</f>
        <v>21.003437771443259</v>
      </c>
      <c r="BQ79" s="9">
        <f>'Ипотека в абс.вел.'!CD85*100/'Ипотека в абс.вел.'!BR85-100</f>
        <v>24.718774243599697</v>
      </c>
      <c r="BR79" s="9">
        <f>'Ипотека в абс.вел.'!CE85*100/'Ипотека в абс.вел.'!BS85-100</f>
        <v>25.580103313356261</v>
      </c>
      <c r="BS79" s="9">
        <f>'Ипотека в абс.вел.'!CF85*100/'Ипотека в абс.вел.'!BT85-100</f>
        <v>27.369485144603374</v>
      </c>
      <c r="BT79" s="9">
        <f>'Ипотека в абс.вел.'!CG85*100/'Ипотека в абс.вел.'!BU85-100</f>
        <v>28.197614286699292</v>
      </c>
      <c r="BU79" s="9">
        <f>'Ипотека в абс.вел.'!CH85*100/'Ипотека в абс.вел.'!BV85-100</f>
        <v>28.142546382242074</v>
      </c>
      <c r="BV79" s="9">
        <f>'Ипотека в абс.вел.'!CI85*100/'Ипотека в абс.вел.'!BW85-100</f>
        <v>28.313669488740032</v>
      </c>
      <c r="BW79" s="9">
        <f>'Ипотека в абс.вел.'!CJ85*100/'Ипотека в абс.вел.'!BX85-100</f>
        <v>26.893189771799769</v>
      </c>
      <c r="BX79" s="9">
        <f>'Ипотека в абс.вел.'!CK85*100/'Ипотека в абс.вел.'!BY85-100</f>
        <v>25.755670948346548</v>
      </c>
      <c r="BY79" s="9">
        <f>'Ипотека в абс.вел.'!CL85*100/'Ипотека в абс.вел.'!BZ85-100</f>
        <v>23.783245108334583</v>
      </c>
      <c r="BZ79" s="9">
        <f>'Ипотека в абс.вел.'!CM85*100/'Ипотека в абс.вел.'!CA85-100</f>
        <v>20.899667760158465</v>
      </c>
      <c r="CA79" s="9">
        <f>'Ипотека в абс.вел.'!CN85*100/'Ипотека в абс.вел.'!CB85-100</f>
        <v>21.492183266361977</v>
      </c>
      <c r="CB79" s="9">
        <f>'Ипотека в абс.вел.'!CO85*100/'Ипотека в абс.вел.'!CC85-100</f>
        <v>19.767053899117357</v>
      </c>
      <c r="CC79" s="9">
        <f>'Ипотека в абс.вел.'!CP85*100/'Ипотека в абс.вел.'!CD85-100</f>
        <v>15.501321825674523</v>
      </c>
      <c r="CD79" s="9">
        <f>'Ипотека в абс.вел.'!CQ85*100/'Ипотека в абс.вел.'!CE85-100</f>
        <v>11.519527095079866</v>
      </c>
      <c r="CE79" s="9">
        <f>'Ипотека в абс.вел.'!CR85*100/'Ипотека в абс.вел.'!CF85-100</f>
        <v>7.2716159754784826</v>
      </c>
      <c r="CF79" s="9">
        <f>'Ипотека в абс.вел.'!CS85*100/'Ипотека в абс.вел.'!CG85-100</f>
        <v>3.4090807225135649</v>
      </c>
      <c r="CG79" s="9">
        <f>'Ипотека в абс.вел.'!CT85*100/'Ипотека в абс.вел.'!CH85-100</f>
        <v>2.6725800574155869</v>
      </c>
      <c r="CH79" s="9">
        <f>'Ипотека в абс.вел.'!CU85*100/'Ипотека в абс.вел.'!CI85-100</f>
        <v>-0.44428741774500224</v>
      </c>
      <c r="CI79" s="9">
        <f>'Ипотека в абс.вел.'!CV85*100/'Ипотека в абс.вел.'!CJ85-100</f>
        <v>-0.43703520953019392</v>
      </c>
      <c r="CJ79" s="9">
        <f>'Ипотека в абс.вел.'!CW85*100/'Ипотека в абс.вел.'!CK85-100</f>
        <v>-1.4569478854261746</v>
      </c>
      <c r="CK79" s="9">
        <f>'Ипотека в абс.вел.'!CX85*100/'Ипотека в абс.вел.'!CL85-100</f>
        <v>-1.3305400936658742</v>
      </c>
      <c r="CL79" s="9">
        <f>'Ипотека в абс.вел.'!CY85*100/'Ипотека в абс.вел.'!CM85-100</f>
        <v>-0.4525200686582167</v>
      </c>
      <c r="CM79" s="9">
        <f>'Ипотека в абс.вел.'!CZ85*100/'Ипотека в абс.вел.'!CN85-100</f>
        <v>-3.1542714794273792</v>
      </c>
      <c r="CN79" s="9">
        <f>'Ипотека в абс.вел.'!DA85*100/'Ипотека в абс.вел.'!CO85-100</f>
        <v>-2.8575528879434131</v>
      </c>
      <c r="CO79" s="9">
        <f>'Ипотека в абс.вел.'!DB85*100/'Ипотека в абс.вел.'!CP85-100</f>
        <v>-1.7932125516463771</v>
      </c>
      <c r="CP79" s="9">
        <f>'Ипотека в абс.вел.'!DC85*100/'Ипотека в абс.вел.'!CQ85-100</f>
        <v>-0.5300696349440841</v>
      </c>
      <c r="CQ79" s="9">
        <f>'Ипотека в абс.вел.'!DD85*100/'Ипотека в абс.вел.'!CR85-100</f>
        <v>1.5622209560418128</v>
      </c>
      <c r="CR79" s="9">
        <f>'Ипотека в абс.вел.'!DE85*100/'Ипотека в абс.вел.'!CS85-100</f>
        <v>4.783370030687081</v>
      </c>
      <c r="CS79" s="9">
        <f>'Ипотека в абс.вел.'!DF85*100/'Ипотека в абс.вел.'!CT85-100</f>
        <v>6.4084141274238249</v>
      </c>
    </row>
    <row r="80" spans="1:97" x14ac:dyDescent="0.25">
      <c r="A80" s="8" t="s">
        <v>80</v>
      </c>
      <c r="B80" s="9">
        <f>'Ипотека в абс.вел.'!O87*100/'Ипотека в абс.вел.'!C87-100</f>
        <v>9.514063678541774</v>
      </c>
      <c r="C80" s="9">
        <f>'Ипотека в абс.вел.'!P87*100/'Ипотека в абс.вел.'!D87-100</f>
        <v>10.799671194523697</v>
      </c>
      <c r="D80" s="9">
        <f>'Ипотека в абс.вел.'!Q87*100/'Ипотека в абс.вел.'!E87-100</f>
        <v>13.727694112583464</v>
      </c>
      <c r="E80" s="9">
        <f>'Ипотека в абс.вел.'!R87*100/'Ипотека в абс.вел.'!F87-100</f>
        <v>14.48257100598191</v>
      </c>
      <c r="F80" s="9">
        <f>'Ипотека в абс.вел.'!S87*100/'Ипотека в абс.вел.'!G87-100</f>
        <v>15.432803700835777</v>
      </c>
      <c r="G80" s="9">
        <f>'Ипотека в абс.вел.'!T87*100/'Ипотека в абс.вел.'!H87-100</f>
        <v>16.042409826267814</v>
      </c>
      <c r="H80" s="9">
        <f>'Ипотека в абс.вел.'!U87*100/'Ипотека в абс.вел.'!I87-100</f>
        <v>16.660350544375333</v>
      </c>
      <c r="I80" s="9">
        <f>'Ипотека в абс.вел.'!V87*100/'Ипотека в абс.вел.'!J87-100</f>
        <v>18.3174794604884</v>
      </c>
      <c r="J80" s="9">
        <f>'Ипотека в абс.вел.'!W87*100/'Ипотека в абс.вел.'!K87-100</f>
        <v>19.08266074082762</v>
      </c>
      <c r="K80" s="9">
        <f>'Ипотека в абс.вел.'!X87*100/'Ипотека в абс.вел.'!L87-100</f>
        <v>18.130370965555684</v>
      </c>
      <c r="L80" s="9">
        <f>'Ипотека в абс.вел.'!Y87*100/'Ипотека в абс.вел.'!M87-100</f>
        <v>19.981117660588538</v>
      </c>
      <c r="M80" s="9">
        <f>'Ипотека в абс.вел.'!Z87*100/'Ипотека в абс.вел.'!N87-100</f>
        <v>19.955807848630101</v>
      </c>
      <c r="N80" s="9">
        <f>'Ипотека в абс.вел.'!AA87*100/'Ипотека в абс.вел.'!O87-100</f>
        <v>17.201390085021657</v>
      </c>
      <c r="O80" s="9">
        <f>'Ипотека в абс.вел.'!AB87*100/'Ипотека в абс.вел.'!P87-100</f>
        <v>16.475564181735024</v>
      </c>
      <c r="P80" s="9">
        <f>'Ипотека в абс.вел.'!AC87*100/'Ипотека в абс.вел.'!Q87-100</f>
        <v>16.028911900380976</v>
      </c>
      <c r="Q80" s="9">
        <f>'Ипотека в абс.вел.'!AD87*100/'Ипотека в абс.вел.'!R87-100</f>
        <v>15.774226319774598</v>
      </c>
      <c r="R80" s="9">
        <f>'Ипотека в абс.вел.'!AE87*100/'Ипотека в абс.вел.'!S87-100</f>
        <v>14.765337398100016</v>
      </c>
      <c r="S80" s="9">
        <f>'Ипотека в абс.вел.'!AF87*100/'Ипотека в абс.вел.'!T87-100</f>
        <v>14.039787820771664</v>
      </c>
      <c r="T80" s="9">
        <f>'Ипотека в абс.вел.'!AG87*100/'Ипотека в абс.вел.'!U87-100</f>
        <v>12.354889937076379</v>
      </c>
      <c r="U80" s="9">
        <f>'Ипотека в абс.вел.'!AH87*100/'Ипотека в абс.вел.'!V87-100</f>
        <v>11.946749249173422</v>
      </c>
      <c r="V80" s="9">
        <f>'Ипотека в абс.вел.'!AI87*100/'Ипотека в абс.вел.'!W87-100</f>
        <v>11.301563778809168</v>
      </c>
      <c r="W80" s="9">
        <f>'Ипотека в абс.вел.'!AJ87*100/'Ипотека в абс.вел.'!X87-100</f>
        <v>10.665788812601122</v>
      </c>
      <c r="X80" s="9">
        <f>'Ипотека в абс.вел.'!AK87*100/'Ипотека в абс.вел.'!Y87-100</f>
        <v>10.533649482374798</v>
      </c>
      <c r="Y80" s="9">
        <f>'Ипотека в абс.вел.'!AL87*100/'Ипотека в абс.вел.'!Z87-100</f>
        <v>11.141735855677084</v>
      </c>
      <c r="Z80" s="9">
        <f>'Ипотека в абс.вел.'!AM87*100/'Ипотека в абс.вел.'!AA87-100</f>
        <v>14.156566660043708</v>
      </c>
      <c r="AA80" s="9">
        <f>'Ипотека в абс.вел.'!AN87*100/'Ипотека в абс.вел.'!AB87-100</f>
        <v>16.220379535249577</v>
      </c>
      <c r="AB80" s="9">
        <f>'Ипотека в абс.вел.'!AO87*100/'Ипотека в абс.вел.'!AC87-100</f>
        <v>17.468805704099822</v>
      </c>
      <c r="AC80" s="9">
        <f>'Ипотека в абс.вел.'!AP87*100/'Ипотека в абс.вел.'!AD87-100</f>
        <v>17.165394564557857</v>
      </c>
      <c r="AD80" s="9">
        <f>'Ипотека в абс.вел.'!AQ87*100/'Ипотека в абс.вел.'!AE87-100</f>
        <v>17.703106142412494</v>
      </c>
      <c r="AE80" s="9">
        <f>'Ипотека в абс.вел.'!AR87*100/'Ипотека в абс.вел.'!AF87-100</f>
        <v>18.727781797590211</v>
      </c>
      <c r="AF80" s="9">
        <f>'Ипотека в абс.вел.'!AS87*100/'Ипотека в абс.вел.'!AG87-100</f>
        <v>20.919345210041783</v>
      </c>
      <c r="AG80" s="9">
        <f>'Ипотека в абс.вел.'!AT87*100/'Ипотека в абс.вел.'!AH87-100</f>
        <v>21.836051342469148</v>
      </c>
      <c r="AH80" s="9">
        <f>'Ипотека в абс.вел.'!AU87*100/'Ипотека в абс.вел.'!AI87-100</f>
        <v>23.866414079687118</v>
      </c>
      <c r="AI80" s="9">
        <f>'Ипотека в абс.вел.'!AV87*100/'Ипотека в абс.вел.'!AJ87-100</f>
        <v>27.109772056362033</v>
      </c>
      <c r="AJ80" s="9">
        <f>'Ипотека в абс.вел.'!AW87*100/'Ипотека в абс.вел.'!AK87-100</f>
        <v>26.81626172144162</v>
      </c>
      <c r="AK80" s="9">
        <f>'Ипотека в абс.вел.'!AX87*100/'Ипотека в абс.вел.'!AL87-100</f>
        <v>26.579180182836922</v>
      </c>
      <c r="AL80" s="9">
        <f>'Ипотека в абс.вел.'!AY87*100/'Ипотека в абс.вел.'!AM87-100</f>
        <v>25.80570301395295</v>
      </c>
      <c r="AM80" s="9">
        <f>'Ипотека в абс.вел.'!AZ87*100/'Ипотека в абс.вел.'!AN87-100</f>
        <v>24.309080654258324</v>
      </c>
      <c r="AN80" s="9">
        <f>'Ипотека в абс.вел.'!BA87*100/'Ипотека в абс.вел.'!AO87-100</f>
        <v>24.072285832528621</v>
      </c>
      <c r="AO80" s="9">
        <f>'Ипотека в абс.вел.'!BB87*100/'Ипотека в абс.вел.'!AP87-100</f>
        <v>26.635412123855218</v>
      </c>
      <c r="AP80" s="9">
        <f>'Ипотека в абс.вел.'!BC87*100/'Ипотека в абс.вел.'!AQ87-100</f>
        <v>28.556395035078253</v>
      </c>
      <c r="AQ80" s="9">
        <f>'Ипотека в абс.вел.'!BD87*100/'Ипотека в абс.вел.'!AR87-100</f>
        <v>30.471648118706952</v>
      </c>
      <c r="AR80" s="9">
        <f>'Ипотека в абс.вел.'!BE87*100/'Ипотека в абс.вел.'!AS87-100</f>
        <v>30.66649343900221</v>
      </c>
      <c r="AS80" s="9">
        <f>'Ипотека в абс.вел.'!BF87*100/'Ипотека в абс.вел.'!AT87-100</f>
        <v>30.64356057714329</v>
      </c>
      <c r="AT80" s="9">
        <f>'Ипотека в абс.вел.'!BG87*100/'Ипотека в абс.вел.'!AU87-100</f>
        <v>29.443252176916047</v>
      </c>
      <c r="AU80" s="9">
        <f>'Ипотека в абс.вел.'!BH87*100/'Ипотека в абс.вел.'!AV87-100</f>
        <v>28.845739459381804</v>
      </c>
      <c r="AV80" s="9">
        <f>'Ипотека в абс.вел.'!BI87*100/'Ипотека в абс.вел.'!AW87-100</f>
        <v>27.828962910465393</v>
      </c>
      <c r="AW80" s="9">
        <f>'Ипотека в абс.вел.'!BJ87*100/'Ипотека в абс.вел.'!AX87-100</f>
        <v>30.710807725461876</v>
      </c>
      <c r="AX80" s="9">
        <f>'Ипотека в абс.вел.'!BK87*100/'Ипотека в абс.вел.'!AY87-100</f>
        <v>31.593995711222306</v>
      </c>
      <c r="AY80" s="9">
        <f>'Ипотека в абс.вел.'!BL87*100/'Ипотека в абс.вел.'!AZ87-100</f>
        <v>33.128402903811264</v>
      </c>
      <c r="AZ80" s="9">
        <f>'Ипотека в абс.вел.'!BM87*100/'Ипотека в абс.вел.'!BA87-100</f>
        <v>35.103402268178797</v>
      </c>
      <c r="BA80" s="9">
        <f>'Ипотека в абс.вел.'!BN87*100/'Ипотека в абс.вел.'!BB87-100</f>
        <v>31.891950064571688</v>
      </c>
      <c r="BB80" s="9">
        <f>'Ипотека в абс.вел.'!BO87*100/'Ипотека в абс.вел.'!BC87-100</f>
        <v>28.570828873076834</v>
      </c>
      <c r="BC80" s="9">
        <f>'Ипотека в абс.вел.'!BP87*100/'Ипотека в абс.вел.'!BD87-100</f>
        <v>25.755483346872467</v>
      </c>
      <c r="BD80" s="9">
        <f>'Ипотека в абс.вел.'!BQ87*100/'Ипотека в абс.вел.'!BE87-100</f>
        <v>24.946805337363529</v>
      </c>
      <c r="BE80" s="9">
        <f>'Ипотека в абс.вел.'!BR87*100/'Ипотека в абс.вел.'!BF87-100</f>
        <v>24.086951440425409</v>
      </c>
      <c r="BF80" s="9">
        <f>'Ипотека в абс.вел.'!BS87*100/'Ипотека в абс.вел.'!BG87-100</f>
        <v>25.170080990948065</v>
      </c>
      <c r="BG80" s="9">
        <f>'Ипотека в абс.вел.'!BT87*100/'Ипотека в абс.вел.'!BH87-100</f>
        <v>25.110099414661335</v>
      </c>
      <c r="BH80" s="9">
        <f>'Ипотека в абс.вел.'!BU87*100/'Ипотека в абс.вел.'!BI87-100</f>
        <v>27.486601367584555</v>
      </c>
      <c r="BI80" s="9">
        <f>'Ипотека в абс.вел.'!BV87*100/'Ипотека в абс.вел.'!BJ87-100</f>
        <v>26.416540415292758</v>
      </c>
      <c r="BJ80" s="9">
        <f>'Ипотека в абс.вел.'!BW87*100/'Ипотека в абс.вел.'!BK87-100</f>
        <v>25.533107883163083</v>
      </c>
      <c r="BK80" s="9">
        <f>'Ипотека в абс.вел.'!BX87*100/'Ипотека в абс.вел.'!BL87-100</f>
        <v>24.591448971593138</v>
      </c>
      <c r="BL80" s="9">
        <f>'Ипотека в абс.вел.'!BY87*100/'Ипотека в абс.вел.'!BM87-100</f>
        <v>23.459411416156428</v>
      </c>
      <c r="BM80" s="9">
        <f>'Ипотека в абс.вел.'!BZ87*100/'Ипотека в абс.вел.'!BN87-100</f>
        <v>26.014654764430375</v>
      </c>
      <c r="BN80" s="9">
        <f>'Ипотека в абс.вел.'!CA87*100/'Ипотека в абс.вел.'!BO87-100</f>
        <v>29.57636111337851</v>
      </c>
      <c r="BO80" s="9">
        <f>'Ипотека в абс.вел.'!CB87*100/'Ипотека в абс.вел.'!BP87-100</f>
        <v>32.578082103291251</v>
      </c>
      <c r="BP80" s="9">
        <f>'Ипотека в абс.вел.'!CC87*100/'Ипотека в абс.вел.'!BQ87-100</f>
        <v>34.253246753246742</v>
      </c>
      <c r="BQ80" s="9">
        <f>'Ипотека в абс.вел.'!CD87*100/'Ипотека в абс.вел.'!BR87-100</f>
        <v>38.681422180362603</v>
      </c>
      <c r="BR80" s="9">
        <f>'Ипотека в абс.вел.'!CE87*100/'Ипотека в абс.вел.'!BS87-100</f>
        <v>41.086734771554291</v>
      </c>
      <c r="BS80" s="9">
        <f>'Ипотека в абс.вел.'!CF87*100/'Ипотека в абс.вел.'!BT87-100</f>
        <v>43.195995722433452</v>
      </c>
      <c r="BT80" s="9">
        <f>'Ипотека в абс.вел.'!CG87*100/'Ипотека в абс.вел.'!BU87-100</f>
        <v>44.91686357508371</v>
      </c>
      <c r="BU80" s="9">
        <f>'Ипотека в абс.вел.'!CH87*100/'Ипотека в абс.вел.'!BV87-100</f>
        <v>45.856244536559217</v>
      </c>
      <c r="BV80" s="9">
        <f>'Ипотека в абс.вел.'!CI87*100/'Ипотека в абс.вел.'!BW87-100</f>
        <v>46.225032452577352</v>
      </c>
      <c r="BW80" s="9">
        <f>'Ипотека в абс.вел.'!CJ87*100/'Ипотека в абс.вел.'!BX87-100</f>
        <v>44.823152884536483</v>
      </c>
      <c r="BX80" s="9">
        <f>'Ипотека в абс.вел.'!CK87*100/'Ипотека в абс.вел.'!BY87-100</f>
        <v>43.802743670759497</v>
      </c>
      <c r="BY80" s="9">
        <f>'Ипотека в абс.вел.'!CL87*100/'Ипотека в абс.вел.'!BZ87-100</f>
        <v>42.737444637260751</v>
      </c>
      <c r="BZ80" s="9">
        <f>'Ипотека в абс.вел.'!CM87*100/'Ипотека в абс.вел.'!CA87-100</f>
        <v>41.97198004334021</v>
      </c>
      <c r="CA80" s="9">
        <f>'Ипотека в абс.вел.'!CN87*100/'Ипотека в абс.вел.'!CB87-100</f>
        <v>42.793105548449972</v>
      </c>
      <c r="CB80" s="9">
        <f>'Ипотека в абс.вел.'!CO87*100/'Ипотека в абс.вел.'!CC87-100</f>
        <v>40.825568437774137</v>
      </c>
      <c r="CC80" s="9">
        <f>'Ипотека в абс.вел.'!CP87*100/'Ипотека в абс.вел.'!CD87-100</f>
        <v>37.300644051297724</v>
      </c>
      <c r="CD80" s="9">
        <f>'Ипотека в абс.вел.'!CQ87*100/'Ипотека в абс.вел.'!CE87-100</f>
        <v>33.115355562749528</v>
      </c>
      <c r="CE80" s="9">
        <f>'Ипотека в абс.вел.'!CR87*100/'Ипотека в абс.вел.'!CF87-100</f>
        <v>28.978021180155793</v>
      </c>
      <c r="CF80" s="9">
        <f>'Ипотека в абс.вел.'!CS87*100/'Ипотека в абс.вел.'!CG87-100</f>
        <v>26.312419974391801</v>
      </c>
      <c r="CG80" s="9">
        <f>'Ипотека в абс.вел.'!CT87*100/'Ипотека в абс.вел.'!CH87-100</f>
        <v>24.657322377960369</v>
      </c>
      <c r="CH80" s="9">
        <f>'Ипотека в абс.вел.'!CU87*100/'Ипотека в абс.вел.'!CI87-100</f>
        <v>20.424780450553641</v>
      </c>
      <c r="CI80" s="9">
        <f>'Ипотека в абс.вел.'!CV87*100/'Ипотека в абс.вел.'!CJ87-100</f>
        <v>20.994276863796912</v>
      </c>
      <c r="CJ80" s="9">
        <f>'Ипотека в абс.вел.'!CW87*100/'Ипотека в абс.вел.'!CK87-100</f>
        <v>20.726834469012189</v>
      </c>
      <c r="CK80" s="9">
        <f>'Ипотека в абс.вел.'!CX87*100/'Ипотека в абс.вел.'!CL87-100</f>
        <v>20.1027046153567</v>
      </c>
      <c r="CL80" s="9">
        <f>'Ипотека в абс.вел.'!CY87*100/'Ипотека в абс.вел.'!CM87-100</f>
        <v>19.612906660987164</v>
      </c>
      <c r="CM80" s="9">
        <f>'Ипотека в абс.вел.'!CZ87*100/'Ипотека в абс.вел.'!CN87-100</f>
        <v>17.051677955402383</v>
      </c>
      <c r="CN80" s="9">
        <f>'Ипотека в абс.вел.'!DA87*100/'Ипотека в абс.вел.'!CO87-100</f>
        <v>16.492693110647181</v>
      </c>
      <c r="CO80" s="9">
        <f>'Ипотека в абс.вел.'!DB87*100/'Ипотека в абс.вел.'!CP87-100</f>
        <v>17.011401389930839</v>
      </c>
      <c r="CP80" s="9">
        <f>'Ипотека в абс.вел.'!DC87*100/'Ипотека в абс.вел.'!CQ87-100</f>
        <v>17.409491074758023</v>
      </c>
      <c r="CQ80" s="9">
        <f>'Ипотека в абс.вел.'!DD87*100/'Ипотека в абс.вел.'!CR87-100</f>
        <v>19.338313938994276</v>
      </c>
      <c r="CR80" s="9">
        <f>'Ипотека в абс.вел.'!DE87*100/'Ипотека в абс.вел.'!CS87-100</f>
        <v>20.051159401926</v>
      </c>
      <c r="CS80" s="9">
        <f>'Ипотека в абс.вел.'!DF87*100/'Ипотека в абс.вел.'!CT87-100</f>
        <v>21.3426076707145</v>
      </c>
    </row>
    <row r="81" spans="1:97" x14ac:dyDescent="0.25">
      <c r="A81" s="8" t="s">
        <v>81</v>
      </c>
      <c r="B81" s="9">
        <f>'Ипотека в абс.вел.'!O88*100/'Ипотека в абс.вел.'!C88-100</f>
        <v>19.438792577866622</v>
      </c>
      <c r="C81" s="9">
        <f>'Ипотека в абс.вел.'!P88*100/'Ипотека в абс.вел.'!D88-100</f>
        <v>20.527122527115438</v>
      </c>
      <c r="D81" s="9">
        <f>'Ипотека в абс.вел.'!Q88*100/'Ипотека в абс.вел.'!E88-100</f>
        <v>21.396446961803932</v>
      </c>
      <c r="E81" s="9">
        <f>'Ипотека в абс.вел.'!R88*100/'Ипотека в абс.вел.'!F88-100</f>
        <v>22.288792655805452</v>
      </c>
      <c r="F81" s="9">
        <f>'Ипотека в абс.вел.'!S88*100/'Ипотека в абс.вел.'!G88-100</f>
        <v>23.087980232047855</v>
      </c>
      <c r="G81" s="9">
        <f>'Ипотека в абс.вел.'!T88*100/'Ипотека в абс.вел.'!H88-100</f>
        <v>23.700805048883993</v>
      </c>
      <c r="H81" s="9">
        <f>'Ипотека в абс.вел.'!U88*100/'Ипотека в абс.вел.'!I88-100</f>
        <v>23.404483838135789</v>
      </c>
      <c r="I81" s="9">
        <f>'Ипотека в абс.вел.'!V88*100/'Ипотека в абс.вел.'!J88-100</f>
        <v>23.326462364716889</v>
      </c>
      <c r="J81" s="9">
        <f>'Ипотека в абс.вел.'!W88*100/'Ипотека в абс.вел.'!K88-100</f>
        <v>23.835675509448308</v>
      </c>
      <c r="K81" s="9">
        <f>'Ипотека в абс.вел.'!X88*100/'Ипотека в абс.вел.'!L88-100</f>
        <v>21.813003957967368</v>
      </c>
      <c r="L81" s="9">
        <f>'Ипотека в абс.вел.'!Y88*100/'Ипотека в абс.вел.'!M88-100</f>
        <v>27.695209506889711</v>
      </c>
      <c r="M81" s="9">
        <f>'Ипотека в абс.вел.'!Z88*100/'Ипотека в абс.вел.'!N88-100</f>
        <v>27.617966574978922</v>
      </c>
      <c r="N81" s="9">
        <f>'Ипотека в абс.вел.'!AA88*100/'Ипотека в абс.вел.'!O88-100</f>
        <v>24.048482281825144</v>
      </c>
      <c r="O81" s="9">
        <f>'Ипотека в абс.вел.'!AB88*100/'Ипотека в абс.вел.'!P88-100</f>
        <v>22.983126819009982</v>
      </c>
      <c r="P81" s="9">
        <f>'Ипотека в абс.вел.'!AC88*100/'Ипотека в абс.вел.'!Q88-100</f>
        <v>22.442660128981217</v>
      </c>
      <c r="Q81" s="9">
        <f>'Ипотека в абс.вел.'!AD88*100/'Ипотека в абс.вел.'!R88-100</f>
        <v>21.271551667743864</v>
      </c>
      <c r="R81" s="9">
        <f>'Ипотека в абс.вел.'!AE88*100/'Ипотека в абс.вел.'!S88-100</f>
        <v>19.159514422939026</v>
      </c>
      <c r="S81" s="9">
        <f>'Ипотека в абс.вел.'!AF88*100/'Ипотека в абс.вел.'!T88-100</f>
        <v>17.111890362996746</v>
      </c>
      <c r="T81" s="9">
        <f>'Ипотека в абс.вел.'!AG88*100/'Ипотека в абс.вел.'!U88-100</f>
        <v>15.630260399823641</v>
      </c>
      <c r="U81" s="9">
        <f>'Ипотека в абс.вел.'!AH88*100/'Ипотека в абс.вел.'!V88-100</f>
        <v>16.547605091314338</v>
      </c>
      <c r="V81" s="9">
        <f>'Ипотека в абс.вел.'!AI88*100/'Ипотека в абс.вел.'!W88-100</f>
        <v>16.206713442013807</v>
      </c>
      <c r="W81" s="9">
        <f>'Ипотека в абс.вел.'!AJ88*100/'Ипотека в абс.вел.'!X88-100</f>
        <v>17.133509527503833</v>
      </c>
      <c r="X81" s="9">
        <f>'Ипотека в абс.вел.'!AK88*100/'Ипотека в абс.вел.'!Y88-100</f>
        <v>12.445369684477555</v>
      </c>
      <c r="Y81" s="9">
        <f>'Ипотека в абс.вел.'!AL88*100/'Ипотека в абс.вел.'!Z88-100</f>
        <v>11.695722715970106</v>
      </c>
      <c r="Z81" s="9">
        <f>'Ипотека в абс.вел.'!AM88*100/'Ипотека в абс.вел.'!AA88-100</f>
        <v>13.421818996415766</v>
      </c>
      <c r="AA81" s="9">
        <f>'Ипотека в абс.вел.'!AN88*100/'Ипотека в абс.вел.'!AB88-100</f>
        <v>14.534465390703701</v>
      </c>
      <c r="AB81" s="9">
        <f>'Ипотека в абс.вел.'!AO88*100/'Ипотека в абс.вел.'!AC88-100</f>
        <v>15.284233496999448</v>
      </c>
      <c r="AC81" s="9">
        <f>'Ипотека в абс.вел.'!AP88*100/'Ипотека в абс.вел.'!AD88-100</f>
        <v>15.58187957838409</v>
      </c>
      <c r="AD81" s="9">
        <f>'Ипотека в абс.вел.'!AQ88*100/'Ипотека в абс.вел.'!AE88-100</f>
        <v>15.680631633002392</v>
      </c>
      <c r="AE81" s="9">
        <f>'Ипотека в абс.вел.'!AR88*100/'Ипотека в абс.вел.'!AF88-100</f>
        <v>15.526792428848339</v>
      </c>
      <c r="AF81" s="9">
        <f>'Ипотека в абс.вел.'!AS88*100/'Ипотека в абс.вел.'!AG88-100</f>
        <v>16.582612998662867</v>
      </c>
      <c r="AG81" s="9">
        <f>'Ипотека в абс.вел.'!AT88*100/'Ипотека в абс.вел.'!AH88-100</f>
        <v>16.493215241677945</v>
      </c>
      <c r="AH81" s="9">
        <f>'Ипотека в абс.вел.'!AU88*100/'Ипотека в абс.вел.'!AI88-100</f>
        <v>17.135744767323715</v>
      </c>
      <c r="AI81" s="9">
        <f>'Ипотека в абс.вел.'!AV88*100/'Ипотека в абс.вел.'!AJ88-100</f>
        <v>18.266832917705742</v>
      </c>
      <c r="AJ81" s="9">
        <f>'Ипотека в абс.вел.'!AW88*100/'Ипотека в абс.вел.'!AK88-100</f>
        <v>16.453666165293697</v>
      </c>
      <c r="AK81" s="9">
        <f>'Ипотека в абс.вел.'!AX88*100/'Ипотека в абс.вел.'!AL88-100</f>
        <v>16.965798836506352</v>
      </c>
      <c r="AL81" s="9">
        <f>'Ипотека в абс.вел.'!AY88*100/'Ипотека в абс.вел.'!AM88-100</f>
        <v>17.325182939474445</v>
      </c>
      <c r="AM81" s="9">
        <f>'Ипотека в абс.вел.'!AZ88*100/'Ипотека в абс.вел.'!AN88-100</f>
        <v>16.527975103172992</v>
      </c>
      <c r="AN81" s="9">
        <f>'Ипотека в абс.вел.'!BA88*100/'Ипотека в абс.вел.'!AO88-100</f>
        <v>16.027182040167332</v>
      </c>
      <c r="AO81" s="9">
        <f>'Ипотека в абс.вел.'!BB88*100/'Ипотека в абс.вел.'!AP88-100</f>
        <v>16.786454346892683</v>
      </c>
      <c r="AP81" s="9">
        <f>'Ипотека в абс.вел.'!BC88*100/'Ипотека в абс.вел.'!AQ88-100</f>
        <v>17.654838202517368</v>
      </c>
      <c r="AQ81" s="9">
        <f>'Ипотека в абс.вел.'!BD88*100/'Ипотека в абс.вел.'!AR88-100</f>
        <v>19.735949390299808</v>
      </c>
      <c r="AR81" s="9">
        <f>'Ипотека в абс.вел.'!BE88*100/'Ипотека в абс.вел.'!AS88-100</f>
        <v>20.991790768452702</v>
      </c>
      <c r="AS81" s="9">
        <f>'Ипотека в абс.вел.'!BF88*100/'Ипотека в абс.вел.'!AT88-100</f>
        <v>21.835521646557837</v>
      </c>
      <c r="AT81" s="9">
        <f>'Ипотека в абс.вел.'!BG88*100/'Ипотека в абс.вел.'!AU88-100</f>
        <v>21.555276054994138</v>
      </c>
      <c r="AU81" s="9">
        <f>'Ипотека в абс.вел.'!BH88*100/'Ипотека в абс.вел.'!AV88-100</f>
        <v>21.364803509786256</v>
      </c>
      <c r="AV81" s="9">
        <f>'Ипотека в абс.вел.'!BI88*100/'Ипотека в абс.вел.'!AW88-100</f>
        <v>21.367046164110548</v>
      </c>
      <c r="AW81" s="9">
        <f>'Ипотека в абс.вел.'!BJ88*100/'Ипотека в абс.вел.'!AX88-100</f>
        <v>23.550693938418263</v>
      </c>
      <c r="AX81" s="9">
        <f>'Ипотека в абс.вел.'!BK88*100/'Ипотека в абс.вел.'!AY88-100</f>
        <v>24.432062083883949</v>
      </c>
      <c r="AY81" s="9">
        <f>'Ипотека в абс.вел.'!BL88*100/'Ипотека в абс.вел.'!AZ88-100</f>
        <v>25.61459093623516</v>
      </c>
      <c r="AZ81" s="9">
        <f>'Ипотека в абс.вел.'!BM88*100/'Ипотека в абс.вел.'!BA88-100</f>
        <v>27.443063168885402</v>
      </c>
      <c r="BA81" s="9">
        <f>'Ипотека в абс.вел.'!BN88*100/'Ипотека в абс.вел.'!BB88-100</f>
        <v>26.690803881136205</v>
      </c>
      <c r="BB81" s="9">
        <f>'Ипотека в абс.вел.'!BO88*100/'Ипотека в абс.вел.'!BC88-100</f>
        <v>25.096094136882073</v>
      </c>
      <c r="BC81" s="9">
        <f>'Ипотека в абс.вел.'!BP88*100/'Ипотека в абс.вел.'!BD88-100</f>
        <v>22.958589849612551</v>
      </c>
      <c r="BD81" s="9">
        <f>'Ипотека в абс.вел.'!BQ88*100/'Ипотека в абс.вел.'!BE88-100</f>
        <v>22.314197636837278</v>
      </c>
      <c r="BE81" s="9">
        <f>'Ипотека в абс.вел.'!BR88*100/'Ипотека в абс.вел.'!BF88-100</f>
        <v>21.977237808829628</v>
      </c>
      <c r="BF81" s="9">
        <f>'Ипотека в абс.вел.'!BS88*100/'Ипотека в абс.вел.'!BG88-100</f>
        <v>22.794448210654011</v>
      </c>
      <c r="BG81" s="9">
        <f>'Ипотека в абс.вел.'!BT88*100/'Ипотека в абс.вел.'!BH88-100</f>
        <v>22.813887993722943</v>
      </c>
      <c r="BH81" s="9">
        <f>'Ипотека в абс.вел.'!BU88*100/'Ипотека в абс.вел.'!BI88-100</f>
        <v>25.374764780920302</v>
      </c>
      <c r="BI81" s="9">
        <f>'Ипотека в абс.вел.'!BV88*100/'Ипотека в абс.вел.'!BJ88-100</f>
        <v>24.497143680092165</v>
      </c>
      <c r="BJ81" s="9">
        <f>'Ипотека в абс.вел.'!BW88*100/'Ипотека в абс.вел.'!BK88-100</f>
        <v>23.99786246736204</v>
      </c>
      <c r="BK81" s="9">
        <f>'Ипотека в абс.вел.'!BX88*100/'Ипотека в абс.вел.'!BL88-100</f>
        <v>22.879347115568734</v>
      </c>
      <c r="BL81" s="9">
        <f>'Ипотека в абс.вел.'!BY88*100/'Ипотека в абс.вел.'!BM88-100</f>
        <v>21.714084552117001</v>
      </c>
      <c r="BM81" s="9">
        <f>'Ипотека в абс.вел.'!BZ88*100/'Ипотека в абс.вел.'!BN88-100</f>
        <v>22.217105221653739</v>
      </c>
      <c r="BN81" s="9">
        <f>'Ипотека в абс.вел.'!CA88*100/'Ипотека в абс.вел.'!BO88-100</f>
        <v>25.132896836866777</v>
      </c>
      <c r="BO81" s="9">
        <f>'Ипотека в абс.вел.'!CB88*100/'Ипотека в абс.вел.'!BP88-100</f>
        <v>27.242665603846078</v>
      </c>
      <c r="BP81" s="9">
        <f>'Ипотека в абс.вел.'!CC88*100/'Ипотека в абс.вел.'!BQ88-100</f>
        <v>27.475162936021675</v>
      </c>
      <c r="BQ81" s="9">
        <f>'Ипотека в абс.вел.'!CD88*100/'Ипотека в абс.вел.'!BR88-100</f>
        <v>29.573471032444843</v>
      </c>
      <c r="BR81" s="9">
        <f>'Ипотека в абс.вел.'!CE88*100/'Ипотека в абс.вел.'!BS88-100</f>
        <v>31.275351875312367</v>
      </c>
      <c r="BS81" s="9">
        <f>'Ипотека в абс.вел.'!CF88*100/'Ипотека в абс.вел.'!BT88-100</f>
        <v>33.183500944058125</v>
      </c>
      <c r="BT81" s="9">
        <f>'Ипотека в абс.вел.'!CG88*100/'Ипотека в абс.вел.'!BU88-100</f>
        <v>34.324003755066258</v>
      </c>
      <c r="BU81" s="9">
        <f>'Ипотека в абс.вел.'!CH88*100/'Ипотека в абс.вел.'!BV88-100</f>
        <v>34.87534290341415</v>
      </c>
      <c r="BV81" s="9">
        <f>'Ипотека в абс.вел.'!CI88*100/'Ипотека в абс.вел.'!BW88-100</f>
        <v>34.359094653348677</v>
      </c>
      <c r="BW81" s="9">
        <f>'Ипотека в абс.вел.'!CJ88*100/'Ипотека в абс.вел.'!BX88-100</f>
        <v>33.016840227402184</v>
      </c>
      <c r="BX81" s="9">
        <f>'Ипотека в абс.вел.'!CK88*100/'Ипотека в абс.вел.'!BY88-100</f>
        <v>31.30100967606225</v>
      </c>
      <c r="BY81" s="9">
        <f>'Ипотека в абс.вел.'!CL88*100/'Ипотека в абс.вел.'!BZ88-100</f>
        <v>30.690651938264608</v>
      </c>
      <c r="BZ81" s="9">
        <f>'Ипотека в абс.вел.'!CM88*100/'Ипотека в абс.вел.'!CA88-100</f>
        <v>28.827381191499626</v>
      </c>
      <c r="CA81" s="9">
        <f>'Ипотека в абс.вел.'!CN88*100/'Ипотека в абс.вел.'!CB88-100</f>
        <v>28.624005872996463</v>
      </c>
      <c r="CB81" s="9">
        <f>'Ипотека в абс.вел.'!CO88*100/'Ипотека в абс.вел.'!CC88-100</f>
        <v>27.002599441814155</v>
      </c>
      <c r="CC81" s="9">
        <f>'Ипотека в абс.вел.'!CP88*100/'Ипотека в абс.вел.'!CD88-100</f>
        <v>23.820690608371152</v>
      </c>
      <c r="CD81" s="9">
        <f>'Ипотека в абс.вел.'!CQ88*100/'Ипотека в абс.вел.'!CE88-100</f>
        <v>19.473120373977409</v>
      </c>
      <c r="CE81" s="9">
        <f>'Ипотека в абс.вел.'!CR88*100/'Ипотека в абс.вел.'!CF88-100</f>
        <v>15.737536405687848</v>
      </c>
      <c r="CF81" s="9">
        <f>'Ипотека в абс.вел.'!CS88*100/'Ипотека в абс.вел.'!CG88-100</f>
        <v>13.634480420835899</v>
      </c>
      <c r="CG81" s="9">
        <f>'Ипотека в абс.вел.'!CT88*100/'Ипотека в абс.вел.'!CH88-100</f>
        <v>11.106391668368389</v>
      </c>
      <c r="CH81" s="9">
        <f>'Ипотека в абс.вел.'!CU88*100/'Ипотека в абс.вел.'!CI88-100</f>
        <v>8.0858320306949025</v>
      </c>
      <c r="CI81" s="9">
        <f>'Ипотека в абс.вел.'!CV88*100/'Ипотека в абс.вел.'!CJ88-100</f>
        <v>7.4975661187572484</v>
      </c>
      <c r="CJ81" s="9">
        <f>'Ипотека в абс.вел.'!CW88*100/'Ипотека в абс.вел.'!CK88-100</f>
        <v>6.6244262702157073</v>
      </c>
      <c r="CK81" s="9">
        <f>'Ипотека в абс.вел.'!CX88*100/'Ипотека в абс.вел.'!CL88-100</f>
        <v>5.6349654603119461</v>
      </c>
      <c r="CL81" s="9">
        <f>'Ипотека в абс.вел.'!CY88*100/'Ипотека в абс.вел.'!CM88-100</f>
        <v>4.9463656490691932</v>
      </c>
      <c r="CM81" s="9">
        <f>'Ипотека в абс.вел.'!CZ88*100/'Ипотека в абс.вел.'!CN88-100</f>
        <v>3.1741441568275235</v>
      </c>
      <c r="CN81" s="9">
        <f>'Ипотека в абс.вел.'!DA88*100/'Ипотека в абс.вел.'!CO88-100</f>
        <v>2.0716404633297714</v>
      </c>
      <c r="CO81" s="9">
        <f>'Ипотека в абс.вел.'!DB88*100/'Ипотека в абс.вел.'!CP88-100</f>
        <v>2.4784286293668316</v>
      </c>
      <c r="CP81" s="9">
        <f>'Ипотека в абс.вел.'!DC88*100/'Ипотека в абс.вел.'!CQ88-100</f>
        <v>3.0053541323156168</v>
      </c>
      <c r="CQ81" s="9">
        <f>'Ипотека в абс.вел.'!DD88*100/'Ипотека в абс.вел.'!CR88-100</f>
        <v>4.0954911480845482</v>
      </c>
      <c r="CR81" s="9">
        <f>'Ипотека в абс.вел.'!DE88*100/'Ипотека в абс.вел.'!CS88-100</f>
        <v>4.3254411066058225</v>
      </c>
      <c r="CS81" s="9">
        <f>'Ипотека в абс.вел.'!DF88*100/'Ипотека в абс.вел.'!CT88-100</f>
        <v>5.3131111143785574</v>
      </c>
    </row>
    <row r="82" spans="1:97" x14ac:dyDescent="0.25">
      <c r="A82" s="8" t="s">
        <v>82</v>
      </c>
      <c r="B82" s="9">
        <f>'Ипотека в абс.вел.'!O89*100/'Ипотека в абс.вел.'!C89-100</f>
        <v>11.652457233957861</v>
      </c>
      <c r="C82" s="9">
        <f>'Ипотека в абс.вел.'!P89*100/'Ипотека в абс.вел.'!D89-100</f>
        <v>13.047527900477732</v>
      </c>
      <c r="D82" s="9">
        <f>'Ипотека в абс.вел.'!Q89*100/'Ипотека в абс.вел.'!E89-100</f>
        <v>18.984135538096766</v>
      </c>
      <c r="E82" s="9">
        <f>'Ипотека в абс.вел.'!R89*100/'Ипотека в абс.вел.'!F89-100</f>
        <v>19.974579467770567</v>
      </c>
      <c r="F82" s="9">
        <f>'Ипотека в абс.вел.'!S89*100/'Ипотека в абс.вел.'!G89-100</f>
        <v>21.007044148851364</v>
      </c>
      <c r="G82" s="9">
        <f>'Ипотека в абс.вел.'!T89*100/'Ипотека в абс.вел.'!H89-100</f>
        <v>21.119799226369736</v>
      </c>
      <c r="H82" s="9">
        <f>'Ипотека в абс.вел.'!U89*100/'Ипотека в абс.вел.'!I89-100</f>
        <v>21.149088701009006</v>
      </c>
      <c r="I82" s="9">
        <f>'Ипотека в абс.вел.'!V89*100/'Ипотека в абс.вел.'!J89-100</f>
        <v>22.241186802008741</v>
      </c>
      <c r="J82" s="9">
        <f>'Ипотека в абс.вел.'!W89*100/'Ипотека в абс.вел.'!K89-100</f>
        <v>22.076759245236431</v>
      </c>
      <c r="K82" s="9">
        <f>'Ипотека в абс.вел.'!X89*100/'Ипотека в абс.вел.'!L89-100</f>
        <v>19.193606324251192</v>
      </c>
      <c r="L82" s="9">
        <f>'Ипотека в абс.вел.'!Y89*100/'Ипотека в абс.вел.'!M89-100</f>
        <v>20.647667187609613</v>
      </c>
      <c r="M82" s="9">
        <f>'Ипотека в абс.вел.'!Z89*100/'Ипотека в абс.вел.'!N89-100</f>
        <v>20.625485552697768</v>
      </c>
      <c r="N82" s="9">
        <f>'Ипотека в абс.вел.'!AA89*100/'Ипотека в абс.вел.'!O89-100</f>
        <v>16.305104183171991</v>
      </c>
      <c r="O82" s="9">
        <f>'Ипотека в абс.вел.'!AB89*100/'Ипотека в абс.вел.'!P89-100</f>
        <v>15.579597518325514</v>
      </c>
      <c r="P82" s="9">
        <f>'Ипотека в абс.вел.'!AC89*100/'Ипотека в абс.вел.'!Q89-100</f>
        <v>15.188377549121554</v>
      </c>
      <c r="Q82" s="9">
        <f>'Ипотека в абс.вел.'!AD89*100/'Ипотека в абс.вел.'!R89-100</f>
        <v>14.467545550865864</v>
      </c>
      <c r="R82" s="9">
        <f>'Ипотека в абс.вел.'!AE89*100/'Ипотека в абс.вел.'!S89-100</f>
        <v>13.289096430637613</v>
      </c>
      <c r="S82" s="9">
        <f>'Ипотека в абс.вел.'!AF89*100/'Ипотека в абс.вел.'!T89-100</f>
        <v>12.436578608167864</v>
      </c>
      <c r="T82" s="9">
        <f>'Ипотека в абс.вел.'!AG89*100/'Ипотека в абс.вел.'!U89-100</f>
        <v>11.467968246157326</v>
      </c>
      <c r="U82" s="9">
        <f>'Ипотека в абс.вел.'!AH89*100/'Ипотека в абс.вел.'!V89-100</f>
        <v>11.033506211403363</v>
      </c>
      <c r="V82" s="9">
        <f>'Ипотека в абс.вел.'!AI89*100/'Ипотека в абс.вел.'!W89-100</f>
        <v>10.902572652435296</v>
      </c>
      <c r="W82" s="9">
        <f>'Ипотека в абс.вел.'!AJ89*100/'Ипотека в абс.вел.'!X89-100</f>
        <v>11.491499195735429</v>
      </c>
      <c r="X82" s="9">
        <f>'Ипотека в абс.вел.'!AK89*100/'Ипотека в абс.вел.'!Y89-100</f>
        <v>10.93376481768567</v>
      </c>
      <c r="Y82" s="9">
        <f>'Ипотека в абс.вел.'!AL89*100/'Ипотека в абс.вел.'!Z89-100</f>
        <v>9.5837729560368814</v>
      </c>
      <c r="Z82" s="9">
        <f>'Ипотека в абс.вел.'!AM89*100/'Ипотека в абс.вел.'!AA89-100</f>
        <v>11.271618010386732</v>
      </c>
      <c r="AA82" s="9">
        <f>'Ипотека в абс.вел.'!AN89*100/'Ипотека в абс.вел.'!AB89-100</f>
        <v>11.103920348475427</v>
      </c>
      <c r="AB82" s="9">
        <f>'Ипотека в абс.вел.'!AO89*100/'Ипотека в абс.вел.'!AC89-100</f>
        <v>11.08267086707194</v>
      </c>
      <c r="AC82" s="9">
        <f>'Ипотека в абс.вел.'!AP89*100/'Ипотека в абс.вел.'!AD89-100</f>
        <v>11.177741630046853</v>
      </c>
      <c r="AD82" s="9">
        <f>'Ипотека в абс.вел.'!AQ89*100/'Ипотека в абс.вел.'!AE89-100</f>
        <v>11.199961462498194</v>
      </c>
      <c r="AE82" s="9">
        <f>'Ипотека в абс.вел.'!AR89*100/'Ипотека в абс.вел.'!AF89-100</f>
        <v>11.669213139801371</v>
      </c>
      <c r="AF82" s="9">
        <f>'Ипотека в абс.вел.'!AS89*100/'Ипотека в абс.вел.'!AG89-100</f>
        <v>12.503255439543523</v>
      </c>
      <c r="AG82" s="9">
        <f>'Ипотека в абс.вел.'!AT89*100/'Ипотека в абс.вел.'!AH89-100</f>
        <v>12.952932387000374</v>
      </c>
      <c r="AH82" s="9">
        <f>'Ипотека в абс.вел.'!AU89*100/'Ипотека в абс.вел.'!AI89-100</f>
        <v>14.473351275504342</v>
      </c>
      <c r="AI82" s="9">
        <f>'Ипотека в абс.вел.'!AV89*100/'Ипотека в абс.вел.'!AJ89-100</f>
        <v>17.397096655641306</v>
      </c>
      <c r="AJ82" s="9">
        <f>'Ипотека в абс.вел.'!AW89*100/'Ипотека в абс.вел.'!AK89-100</f>
        <v>16.517055655296232</v>
      </c>
      <c r="AK82" s="9">
        <f>'Ипотека в абс.вел.'!AX89*100/'Ипотека в абс.вел.'!AL89-100</f>
        <v>17.578648495173198</v>
      </c>
      <c r="AL82" s="9">
        <f>'Ипотека в абс.вел.'!AY89*100/'Ипотека в абс.вел.'!AM89-100</f>
        <v>17.987176291999916</v>
      </c>
      <c r="AM82" s="9">
        <f>'Ипотека в абс.вел.'!AZ89*100/'Ипотека в абс.вел.'!AN89-100</f>
        <v>18.30585177883323</v>
      </c>
      <c r="AN82" s="9">
        <f>'Ипотека в абс.вел.'!BA89*100/'Ипотека в абс.вел.'!AO89-100</f>
        <v>20.06248061328489</v>
      </c>
      <c r="AO82" s="9">
        <f>'Ипотека в абс.вел.'!BB89*100/'Ипотека в абс.вел.'!AP89-100</f>
        <v>21.946585722708704</v>
      </c>
      <c r="AP82" s="9">
        <f>'Ипотека в абс.вел.'!BC89*100/'Ипотека в абс.вел.'!AQ89-100</f>
        <v>23.806532663316588</v>
      </c>
      <c r="AQ82" s="9">
        <f>'Ипотека в абс.вел.'!BD89*100/'Ипотека в абс.вел.'!AR89-100</f>
        <v>25.611424662219946</v>
      </c>
      <c r="AR82" s="9">
        <f>'Ипотека в абс.вел.'!BE89*100/'Ипотека в абс.вел.'!AS89-100</f>
        <v>26.32476114314575</v>
      </c>
      <c r="AS82" s="9">
        <f>'Ипотека в абс.вел.'!BF89*100/'Ипотека в абс.вел.'!AT89-100</f>
        <v>26.901612236461347</v>
      </c>
      <c r="AT82" s="9">
        <f>'Ипотека в абс.вел.'!BG89*100/'Ипотека в абс.вел.'!AU89-100</f>
        <v>26.621119260524466</v>
      </c>
      <c r="AU82" s="9">
        <f>'Ипотека в абс.вел.'!BH89*100/'Ипотека в абс.вел.'!AV89-100</f>
        <v>26.507532772451569</v>
      </c>
      <c r="AV82" s="9">
        <f>'Ипотека в абс.вел.'!BI89*100/'Ипотека в абс.вел.'!AW89-100</f>
        <v>26.605683524799588</v>
      </c>
      <c r="AW82" s="9">
        <f>'Ипотека в абс.вел.'!BJ89*100/'Ипотека в абс.вел.'!AX89-100</f>
        <v>29.80449733405456</v>
      </c>
      <c r="AX82" s="9">
        <f>'Ипотека в абс.вел.'!BK89*100/'Ипотека в абс.вел.'!AY89-100</f>
        <v>30.52461786619557</v>
      </c>
      <c r="AY82" s="9">
        <f>'Ипотека в абс.вел.'!BL89*100/'Ипотека в абс.вел.'!AZ89-100</f>
        <v>31.757153407692158</v>
      </c>
      <c r="AZ82" s="9">
        <f>'Ипотека в абс.вел.'!BM89*100/'Ипотека в абс.вел.'!BA89-100</f>
        <v>32.792633191238082</v>
      </c>
      <c r="BA82" s="9">
        <f>'Ипотека в абс.вел.'!BN89*100/'Ипотека в абс.вел.'!BB89-100</f>
        <v>29.257024157011614</v>
      </c>
      <c r="BB82" s="9">
        <f>'Ипотека в абс.вел.'!BO89*100/'Ипотека в абс.вел.'!BC89-100</f>
        <v>26.158610192620586</v>
      </c>
      <c r="BC82" s="9">
        <f>'Ипотека в абс.вел.'!BP89*100/'Ипотека в абс.вел.'!BD89-100</f>
        <v>23.505684525835662</v>
      </c>
      <c r="BD82" s="9">
        <f>'Ипотека в абс.вел.'!BQ89*100/'Ипотека в абс.вел.'!BE89-100</f>
        <v>22.190014493477932</v>
      </c>
      <c r="BE82" s="9">
        <f>'Ипотека в абс.вел.'!BR89*100/'Ипотека в абс.вел.'!BF89-100</f>
        <v>20.594510953660716</v>
      </c>
      <c r="BF82" s="9">
        <f>'Ипотека в абс.вел.'!BS89*100/'Ипотека в абс.вел.'!BG89-100</f>
        <v>20.533858092774508</v>
      </c>
      <c r="BG82" s="9">
        <f>'Ипотека в абс.вел.'!BT89*100/'Ипотека в абс.вел.'!BH89-100</f>
        <v>20.009898233783915</v>
      </c>
      <c r="BH82" s="9">
        <f>'Ипотека в абс.вел.'!BU89*100/'Ипотека в абс.вел.'!BI89-100</f>
        <v>21.868067537589354</v>
      </c>
      <c r="BI82" s="9">
        <f>'Ипотека в абс.вел.'!BV89*100/'Ипотека в абс.вел.'!BJ89-100</f>
        <v>21.121562090725092</v>
      </c>
      <c r="BJ82" s="9">
        <f>'Ипотека в абс.вел.'!BW89*100/'Ипотека в абс.вел.'!BK89-100</f>
        <v>20.549638086270818</v>
      </c>
      <c r="BK82" s="9">
        <f>'Ипотека в абс.вел.'!BX89*100/'Ипотека в абс.вел.'!BL89-100</f>
        <v>19.939060321658019</v>
      </c>
      <c r="BL82" s="9">
        <f>'Ипотека в абс.вел.'!BY89*100/'Ипотека в абс.вел.'!BM89-100</f>
        <v>18.987201045039541</v>
      </c>
      <c r="BM82" s="9">
        <f>'Ипотека в абс.вел.'!BZ89*100/'Ипотека в абс.вел.'!BN89-100</f>
        <v>21.875562821241047</v>
      </c>
      <c r="BN82" s="9">
        <f>'Ипотека в абс.вел.'!CA89*100/'Ипотека в абс.вел.'!BO89-100</f>
        <v>25.281857136913928</v>
      </c>
      <c r="BO82" s="9">
        <f>'Ипотека в абс.вел.'!CB89*100/'Ипотека в абс.вел.'!BP89-100</f>
        <v>28.551545468325827</v>
      </c>
      <c r="BP82" s="9">
        <f>'Ипотека в абс.вел.'!CC89*100/'Ипотека в абс.вел.'!BQ89-100</f>
        <v>29.742184411087038</v>
      </c>
      <c r="BQ82" s="9">
        <f>'Ипотека в абс.вел.'!CD89*100/'Ипотека в абс.вел.'!BR89-100</f>
        <v>33.795702265022499</v>
      </c>
      <c r="BR82" s="9">
        <f>'Ипотека в абс.вел.'!CE89*100/'Ипотека в абс.вел.'!BS89-100</f>
        <v>36.461186012218235</v>
      </c>
      <c r="BS82" s="9">
        <f>'Ипотека в абс.вел.'!CF89*100/'Ипотека в абс.вел.'!BT89-100</f>
        <v>38.045775555440997</v>
      </c>
      <c r="BT82" s="9">
        <f>'Ипотека в абс.вел.'!CG89*100/'Ипотека в абс.вел.'!BU89-100</f>
        <v>39.111583045748176</v>
      </c>
      <c r="BU82" s="9">
        <f>'Ипотека в абс.вел.'!CH89*100/'Ипотека в абс.вел.'!BV89-100</f>
        <v>37.420131721222845</v>
      </c>
      <c r="BV82" s="9">
        <f>'Ипотека в абс.вел.'!CI89*100/'Ипотека в абс.вел.'!BW89-100</f>
        <v>37.60312423724676</v>
      </c>
      <c r="BW82" s="9">
        <f>'Ипотека в абс.вел.'!CJ89*100/'Ипотека в абс.вел.'!BX89-100</f>
        <v>36.035949670461349</v>
      </c>
      <c r="BX82" s="9">
        <f>'Ипотека в абс.вел.'!CK89*100/'Ипотека в абс.вел.'!BY89-100</f>
        <v>34.516829786737048</v>
      </c>
      <c r="BY82" s="9">
        <f>'Ипотека в абс.вел.'!CL89*100/'Ипотека в абс.вел.'!BZ89-100</f>
        <v>33.181389321480935</v>
      </c>
      <c r="BZ82" s="9">
        <f>'Ипотека в абс.вел.'!CM89*100/'Ипотека в абс.вел.'!CA89-100</f>
        <v>31.936419384118125</v>
      </c>
      <c r="CA82" s="9">
        <f>'Ипотека в абс.вел.'!CN89*100/'Ипотека в абс.вел.'!CB89-100</f>
        <v>31.336963745899709</v>
      </c>
      <c r="CB82" s="9">
        <f>'Ипотека в абс.вел.'!CO89*100/'Ипотека в абс.вел.'!CC89-100</f>
        <v>29.548559298879809</v>
      </c>
      <c r="CC82" s="9">
        <f>'Ипотека в абс.вел.'!CP89*100/'Ипотека в абс.вел.'!CD89-100</f>
        <v>25.8931365522254</v>
      </c>
      <c r="CD82" s="9">
        <f>'Ипотека в абс.вел.'!CQ89*100/'Ипотека в абс.вел.'!CE89-100</f>
        <v>21.26007043272709</v>
      </c>
      <c r="CE82" s="9">
        <f>'Ипотека в абс.вел.'!CR89*100/'Ипотека в абс.вел.'!CF89-100</f>
        <v>17.897085457159392</v>
      </c>
      <c r="CF82" s="9">
        <f>'Ипотека в абс.вел.'!CS89*100/'Ипотека в абс.вел.'!CG89-100</f>
        <v>13.463338391778052</v>
      </c>
      <c r="CG82" s="9">
        <f>'Ипотека в абс.вел.'!CT89*100/'Ипотека в абс.вел.'!CH89-100</f>
        <v>12.881131636831853</v>
      </c>
      <c r="CH82" s="9">
        <f>'Ипотека в абс.вел.'!CU89*100/'Ипотека в абс.вел.'!CI89-100</f>
        <v>9.8756563076486401</v>
      </c>
      <c r="CI82" s="9">
        <f>'Ипотека в абс.вел.'!CV89*100/'Ипотека в абс.вел.'!CJ89-100</f>
        <v>9.7514138228713421</v>
      </c>
      <c r="CJ82" s="9">
        <f>'Ипотека в абс.вел.'!CW89*100/'Ипотека в абс.вел.'!CK89-100</f>
        <v>8.8690352156699248</v>
      </c>
      <c r="CK82" s="9">
        <f>'Ипотека в абс.вел.'!CX89*100/'Ипотека в абс.вел.'!CL89-100</f>
        <v>8.2587209054207449</v>
      </c>
      <c r="CL82" s="9">
        <f>'Ипотека в абс.вел.'!CY89*100/'Ипотека в абс.вел.'!CM89-100</f>
        <v>7.6832726479520801</v>
      </c>
      <c r="CM82" s="9">
        <f>'Ипотека в абс.вел.'!CZ89*100/'Ипотека в абс.вел.'!CN89-100</f>
        <v>5.5526081668965617</v>
      </c>
      <c r="CN82" s="9">
        <f>'Ипотека в абс.вел.'!DA89*100/'Ипотека в абс.вел.'!CO89-100</f>
        <v>4.4045716696003439</v>
      </c>
      <c r="CO82" s="9">
        <f>'Ипотека в абс.вел.'!DB89*100/'Ипотека в абс.вел.'!CP89-100</f>
        <v>5.2713874477792615</v>
      </c>
      <c r="CP82" s="9">
        <f>'Ипотека в абс.вел.'!DC89*100/'Ипотека в абс.вел.'!CQ89-100</f>
        <v>6.0590388287714774</v>
      </c>
      <c r="CQ82" s="9">
        <f>'Ипотека в абс.вел.'!DD89*100/'Ипотека в абс.вел.'!CR89-100</f>
        <v>7.7964034872395871</v>
      </c>
      <c r="CR82" s="9">
        <f>'Ипотека в абс.вел.'!DE89*100/'Ипотека в абс.вел.'!CS89-100</f>
        <v>10.842283142323993</v>
      </c>
      <c r="CS82" s="9">
        <f>'Ипотека в абс.вел.'!DF89*100/'Ипотека в абс.вел.'!CT89-100</f>
        <v>11.762935268210768</v>
      </c>
    </row>
    <row r="83" spans="1:97" x14ac:dyDescent="0.25">
      <c r="A83" s="8" t="s">
        <v>83</v>
      </c>
      <c r="B83" s="9">
        <f>'Ипотека в абс.вел.'!O90*100/'Ипотека в абс.вел.'!C90-100</f>
        <v>15.610461595880082</v>
      </c>
      <c r="C83" s="9">
        <f>'Ипотека в абс.вел.'!P90*100/'Ипотека в абс.вел.'!D90-100</f>
        <v>16.976007208931449</v>
      </c>
      <c r="D83" s="9">
        <f>'Ипотека в абс.вел.'!Q90*100/'Ипотека в абс.вел.'!E90-100</f>
        <v>18.778496623589476</v>
      </c>
      <c r="E83" s="9">
        <f>'Ипотека в абс.вел.'!R90*100/'Ипотека в абс.вел.'!F90-100</f>
        <v>20.794601573451587</v>
      </c>
      <c r="F83" s="9">
        <f>'Ипотека в абс.вел.'!S90*100/'Ипотека в абс.вел.'!G90-100</f>
        <v>21.578942521518968</v>
      </c>
      <c r="G83" s="9">
        <f>'Ипотека в абс.вел.'!T90*100/'Ипотека в абс.вел.'!H90-100</f>
        <v>23.472612879825476</v>
      </c>
      <c r="H83" s="9">
        <f>'Ипотека в абс.вел.'!U90*100/'Ипотека в абс.вел.'!I90-100</f>
        <v>24.564932494086122</v>
      </c>
      <c r="I83" s="9">
        <f>'Ипотека в абс.вел.'!V90*100/'Ипотека в абс.вел.'!J90-100</f>
        <v>26.777310809050661</v>
      </c>
      <c r="J83" s="9">
        <f>'Ипотека в абс.вел.'!W90*100/'Ипотека в абс.вел.'!K90-100</f>
        <v>27.155306292251211</v>
      </c>
      <c r="K83" s="9">
        <f>'Ипотека в абс.вел.'!X90*100/'Ипотека в абс.вел.'!L90-100</f>
        <v>23.548221915322429</v>
      </c>
      <c r="L83" s="9">
        <f>'Ипотека в абс.вел.'!Y90*100/'Ипотека в абс.вел.'!M90-100</f>
        <v>26.57939537694746</v>
      </c>
      <c r="M83" s="9">
        <f>'Ипотека в абс.вел.'!Z90*100/'Ипотека в абс.вел.'!N90-100</f>
        <v>27.382284014449382</v>
      </c>
      <c r="N83" s="9">
        <f>'Ипотека в абс.вел.'!AA90*100/'Ипотека в абс.вел.'!O90-100</f>
        <v>22.892258491422567</v>
      </c>
      <c r="O83" s="9">
        <f>'Ипотека в абс.вел.'!AB90*100/'Ипотека в абс.вел.'!P90-100</f>
        <v>22.132262853404512</v>
      </c>
      <c r="P83" s="9">
        <f>'Ипотека в абс.вел.'!AC90*100/'Ипотека в абс.вел.'!Q90-100</f>
        <v>21.950996104585883</v>
      </c>
      <c r="Q83" s="9">
        <f>'Ипотека в абс.вел.'!AD90*100/'Ипотека в абс.вел.'!R90-100</f>
        <v>21.110738919360671</v>
      </c>
      <c r="R83" s="9">
        <f>'Ипотека в абс.вел.'!AE90*100/'Ипотека в абс.вел.'!S90-100</f>
        <v>19.812683587599565</v>
      </c>
      <c r="S83" s="9">
        <f>'Ипотека в абс.вел.'!AF90*100/'Ипотека в абс.вел.'!T90-100</f>
        <v>18.53181771223025</v>
      </c>
      <c r="T83" s="9">
        <f>'Ипотека в абс.вел.'!AG90*100/'Ипотека в абс.вел.'!U90-100</f>
        <v>17.161393034825878</v>
      </c>
      <c r="U83" s="9">
        <f>'Ипотека в абс.вел.'!AH90*100/'Ипотека в абс.вел.'!V90-100</f>
        <v>16.86044652741397</v>
      </c>
      <c r="V83" s="9">
        <f>'Ипотека в абс.вел.'!AI90*100/'Ипотека в абс.вел.'!W90-100</f>
        <v>15.152543312408227</v>
      </c>
      <c r="W83" s="9">
        <f>'Ипотека в абс.вел.'!AJ90*100/'Ипотека в абс.вел.'!X90-100</f>
        <v>16.341110029549739</v>
      </c>
      <c r="X83" s="9">
        <f>'Ипотека в абс.вел.'!AK90*100/'Ипотека в абс.вел.'!Y90-100</f>
        <v>15.50502631194081</v>
      </c>
      <c r="Y83" s="9">
        <f>'Ипотека в абс.вел.'!AL90*100/'Ипотека в абс.вел.'!Z90-100</f>
        <v>15.251785810112736</v>
      </c>
      <c r="Z83" s="9">
        <f>'Ипотека в абс.вел.'!AM90*100/'Ипотека в абс.вел.'!AA90-100</f>
        <v>17.691619445272892</v>
      </c>
      <c r="AA83" s="9">
        <f>'Ипотека в абс.вел.'!AN90*100/'Ипотека в абс.вел.'!AB90-100</f>
        <v>17.467864060574044</v>
      </c>
      <c r="AB83" s="9">
        <f>'Ипотека в абс.вел.'!AO90*100/'Ипотека в абс.вел.'!AC90-100</f>
        <v>17.801016870811182</v>
      </c>
      <c r="AC83" s="9">
        <f>'Ипотека в абс.вел.'!AP90*100/'Ипотека в абс.вел.'!AD90-100</f>
        <v>16.617647058823536</v>
      </c>
      <c r="AD83" s="9">
        <f>'Ипотека в абс.вел.'!AQ90*100/'Ипотека в абс.вел.'!AE90-100</f>
        <v>16.336578270113009</v>
      </c>
      <c r="AE83" s="9">
        <f>'Ипотека в абс.вел.'!AR90*100/'Ипотека в абс.вел.'!AF90-100</f>
        <v>16.17695609111918</v>
      </c>
      <c r="AF83" s="9">
        <f>'Ипотека в абс.вел.'!AS90*100/'Ипотека в абс.вел.'!AG90-100</f>
        <v>17.692140450048925</v>
      </c>
      <c r="AG83" s="9">
        <f>'Ипотека в абс.вел.'!AT90*100/'Ипотека в абс.вел.'!AH90-100</f>
        <v>18.680730310006965</v>
      </c>
      <c r="AH83" s="9">
        <f>'Ипотека в абс.вел.'!AU90*100/'Ипотека в абс.вел.'!AI90-100</f>
        <v>20.947947524333472</v>
      </c>
      <c r="AI83" s="9">
        <f>'Ипотека в абс.вел.'!AV90*100/'Ипотека в абс.вел.'!AJ90-100</f>
        <v>23.46412791920892</v>
      </c>
      <c r="AJ83" s="9">
        <f>'Ипотека в абс.вел.'!AW90*100/'Ипотека в абс.вел.'!AK90-100</f>
        <v>21.369551745507124</v>
      </c>
      <c r="AK83" s="9">
        <f>'Ипотека в абс.вел.'!AX90*100/'Ипотека в абс.вел.'!AL90-100</f>
        <v>21.614463967405143</v>
      </c>
      <c r="AL83" s="9">
        <f>'Ипотека в абс.вел.'!AY90*100/'Ипотека в абс.вел.'!AM90-100</f>
        <v>22.446910952308556</v>
      </c>
      <c r="AM83" s="9">
        <f>'Ипотека в абс.вел.'!AZ90*100/'Ипотека в абс.вел.'!AN90-100</f>
        <v>23.404786888522466</v>
      </c>
      <c r="AN83" s="9">
        <f>'Ипотека в абс.вел.'!BA90*100/'Ипотека в абс.вел.'!AO90-100</f>
        <v>24.523027122467994</v>
      </c>
      <c r="AO83" s="9">
        <f>'Ипотека в абс.вел.'!BB90*100/'Ипотека в абс.вел.'!AP90-100</f>
        <v>27.267436220777967</v>
      </c>
      <c r="AP83" s="9">
        <f>'Ипотека в абс.вел.'!BC90*100/'Ипотека в абс.вел.'!AQ90-100</f>
        <v>29.335385207271315</v>
      </c>
      <c r="AQ83" s="9">
        <f>'Ипотека в абс.вел.'!BD90*100/'Ипотека в абс.вел.'!AR90-100</f>
        <v>30.856303874206674</v>
      </c>
      <c r="AR83" s="9">
        <f>'Ипотека в абс.вел.'!BE90*100/'Ипотека в абс.вел.'!AS90-100</f>
        <v>30.448436706230098</v>
      </c>
      <c r="AS83" s="9">
        <f>'Ипотека в абс.вел.'!BF90*100/'Ипотека в абс.вел.'!AT90-100</f>
        <v>30.551294775782736</v>
      </c>
      <c r="AT83" s="9">
        <f>'Ипотека в абс.вел.'!BG90*100/'Ипотека в абс.вел.'!AU90-100</f>
        <v>29.946641007697679</v>
      </c>
      <c r="AU83" s="9">
        <f>'Ипотека в абс.вел.'!BH90*100/'Ипотека в абс.вел.'!AV90-100</f>
        <v>29.527542282622591</v>
      </c>
      <c r="AV83" s="9">
        <f>'Ипотека в абс.вел.'!BI90*100/'Ипотека в абс.вел.'!AW90-100</f>
        <v>30.801633903497589</v>
      </c>
      <c r="AW83" s="9">
        <f>'Ипотека в абс.вел.'!BJ90*100/'Ипотека в абс.вел.'!AX90-100</f>
        <v>33.937769588341212</v>
      </c>
      <c r="AX83" s="9">
        <f>'Ипотека в абс.вел.'!BK90*100/'Ипотека в абс.вел.'!AY90-100</f>
        <v>34.122516556291401</v>
      </c>
      <c r="AY83" s="9">
        <f>'Ипотека в абс.вел.'!BL90*100/'Ипотека в абс.вел.'!AZ90-100</f>
        <v>35.259343240069654</v>
      </c>
      <c r="AZ83" s="9">
        <f>'Ипотека в абс.вел.'!BM90*100/'Ипотека в абс.вел.'!BA90-100</f>
        <v>35.369648272874088</v>
      </c>
      <c r="BA83" s="9">
        <f>'Ипотека в абс.вел.'!BN90*100/'Ипотека в абс.вел.'!BB90-100</f>
        <v>31.166158536585357</v>
      </c>
      <c r="BB83" s="9">
        <f>'Ипотека в абс.вел.'!BO90*100/'Ипотека в абс.вел.'!BC90-100</f>
        <v>27.909570908009215</v>
      </c>
      <c r="BC83" s="9">
        <f>'Ипотека в абс.вел.'!BP90*100/'Ипотека в абс.вел.'!BD90-100</f>
        <v>25.668681457888454</v>
      </c>
      <c r="BD83" s="9">
        <f>'Ипотека в абс.вел.'!BQ90*100/'Ипотека в абс.вел.'!BE90-100</f>
        <v>24.778729731643423</v>
      </c>
      <c r="BE83" s="9">
        <f>'Ипотека в абс.вел.'!BR90*100/'Ипотека в абс.вел.'!BF90-100</f>
        <v>21.266155228419379</v>
      </c>
      <c r="BF83" s="9">
        <f>'Ипотека в абс.вел.'!BS90*100/'Ипотека в абс.вел.'!BG90-100</f>
        <v>21.214365049981495</v>
      </c>
      <c r="BG83" s="9">
        <f>'Ипотека в абс.вел.'!BT90*100/'Ипотека в абс.вел.'!BH90-100</f>
        <v>20.589396132087884</v>
      </c>
      <c r="BH83" s="9">
        <f>'Ипотека в абс.вел.'!BU90*100/'Ипотека в абс.вел.'!BI90-100</f>
        <v>21.94463420188022</v>
      </c>
      <c r="BI83" s="9">
        <f>'Ипотека в абс.вел.'!BV90*100/'Ипотека в абс.вел.'!BJ90-100</f>
        <v>19.397805083950843</v>
      </c>
      <c r="BJ83" s="9">
        <f>'Ипотека в абс.вел.'!BW90*100/'Ипотека в абс.вел.'!BK90-100</f>
        <v>18.843352672509567</v>
      </c>
      <c r="BK83" s="9">
        <f>'Ипотека в абс.вел.'!BX90*100/'Ипотека в абс.вел.'!BL90-100</f>
        <v>17.533303397694951</v>
      </c>
      <c r="BL83" s="9">
        <f>'Ипотека в абс.вел.'!BY90*100/'Ипотека в абс.вел.'!BM90-100</f>
        <v>16.203555529692451</v>
      </c>
      <c r="BM83" s="9">
        <f>'Ипотека в абс.вел.'!BZ90*100/'Ипотека в абс.вел.'!BN90-100</f>
        <v>18.330524725434373</v>
      </c>
      <c r="BN83" s="9">
        <f>'Ипотека в абс.вел.'!CA90*100/'Ипотека в абс.вел.'!BO90-100</f>
        <v>20.139534883720927</v>
      </c>
      <c r="BO83" s="9">
        <f>'Ипотека в абс.вел.'!CB90*100/'Ипотека в абс.вел.'!BP90-100</f>
        <v>21.422194061230954</v>
      </c>
      <c r="BP83" s="9">
        <f>'Ипотека в абс.вел.'!CC90*100/'Ипотека в абс.вел.'!BQ90-100</f>
        <v>19.946091644204856</v>
      </c>
      <c r="BQ83" s="9">
        <f>'Ипотека в абс.вел.'!CD90*100/'Ипотека в абс.вел.'!BR90-100</f>
        <v>24.307534480793336</v>
      </c>
      <c r="BR83" s="9">
        <f>'Ипотека в абс.вел.'!CE90*100/'Ипотека в абс.вел.'!BS90-100</f>
        <v>24.857000055533959</v>
      </c>
      <c r="BS83" s="9">
        <f>'Ипотека в абс.вел.'!CF90*100/'Ипотека в абс.вел.'!BT90-100</f>
        <v>26.167357626009164</v>
      </c>
      <c r="BT83" s="9">
        <f>'Ипотека в абс.вел.'!CG90*100/'Ипотека в абс.вел.'!BU90-100</f>
        <v>25.406140795475764</v>
      </c>
      <c r="BU83" s="9">
        <f>'Ипотека в абс.вел.'!CH90*100/'Ипотека в абс.вел.'!BV90-100</f>
        <v>24.366931154581408</v>
      </c>
      <c r="BV83" s="9">
        <f>'Ипотека в абс.вел.'!CI90*100/'Ипотека в абс.вел.'!BW90-100</f>
        <v>24.154764996104902</v>
      </c>
      <c r="BW83" s="9">
        <f>'Ипотека в абс.вел.'!CJ90*100/'Ипотека в абс.вел.'!BX90-100</f>
        <v>22.09006163720646</v>
      </c>
      <c r="BX83" s="9">
        <f>'Ипотека в абс.вел.'!CK90*100/'Ипотека в абс.вел.'!BY90-100</f>
        <v>20.959987981371128</v>
      </c>
      <c r="BY83" s="9">
        <f>'Ипотека в абс.вел.'!CL90*100/'Ипотека в абс.вел.'!BZ90-100</f>
        <v>19.417094310899401</v>
      </c>
      <c r="BZ83" s="9">
        <f>'Ипотека в абс.вел.'!CM90*100/'Ипотека в абс.вел.'!CA90-100</f>
        <v>18.253968253968253</v>
      </c>
      <c r="CA83" s="9">
        <f>'Ипотека в абс.вел.'!CN90*100/'Ипотека в абс.вел.'!CB90-100</f>
        <v>18.418368557128957</v>
      </c>
      <c r="CB83" s="9">
        <f>'Ипотека в абс.вел.'!CO90*100/'Ипотека в абс.вел.'!CC90-100</f>
        <v>16.891780011827322</v>
      </c>
      <c r="CC83" s="9">
        <f>'Ипотека в абс.вел.'!CP90*100/'Ипотека в абс.вел.'!CD90-100</f>
        <v>14.066296822704146</v>
      </c>
      <c r="CD83" s="9">
        <f>'Ипотека в абс.вел.'!CQ90*100/'Ипотека в абс.вел.'!CE90-100</f>
        <v>9.7006627229462197</v>
      </c>
      <c r="CE83" s="9">
        <f>'Ипотека в абс.вел.'!CR90*100/'Ипотека в абс.вел.'!CF90-100</f>
        <v>6.2951273293268173</v>
      </c>
      <c r="CF83" s="9">
        <f>'Ипотека в абс.вел.'!CS90*100/'Ипотека в абс.вел.'!CG90-100</f>
        <v>6.379358022590452</v>
      </c>
      <c r="CG83" s="9">
        <f>'Ипотека в абс.вел.'!CT90*100/'Ипотека в абс.вел.'!CH90-100</f>
        <v>5.1882422302703617</v>
      </c>
      <c r="CH83" s="9">
        <f>'Ипотека в абс.вел.'!CU90*100/'Ипотека в абс.вел.'!CI90-100</f>
        <v>1.3092947377227517</v>
      </c>
      <c r="CI83" s="9">
        <f>'Ипотека в абс.вел.'!CV90*100/'Ипотека в абс.вел.'!CJ90-100</f>
        <v>1.1453009283404612</v>
      </c>
      <c r="CJ83" s="9">
        <f>'Ипотека в абс.вел.'!CW90*100/'Ипотека в абс.вел.'!CK90-100</f>
        <v>0.51957192241611949</v>
      </c>
      <c r="CK83" s="9">
        <f>'Ипотека в абс.вел.'!CX90*100/'Ипотека в абс.вел.'!CL90-100</f>
        <v>0.11308728282101299</v>
      </c>
      <c r="CL83" s="9">
        <f>'Ипотека в абс.вел.'!CY90*100/'Ипотека в абс.вел.'!CM90-100</f>
        <v>0.28646259616958503</v>
      </c>
      <c r="CM83" s="9">
        <f>'Ипотека в абс.вел.'!CZ90*100/'Ипотека в абс.вел.'!CN90-100</f>
        <v>-1.7366396923323464</v>
      </c>
      <c r="CN83" s="9">
        <f>'Ипотека в абс.вел.'!DA90*100/'Ипотека в абс.вел.'!CO90-100</f>
        <v>-1.4347579731261106</v>
      </c>
      <c r="CO83" s="9">
        <f>'Ипотека в абс.вел.'!DB90*100/'Ипотека в абс.вел.'!CP90-100</f>
        <v>-0.95663008963383334</v>
      </c>
      <c r="CP83" s="9">
        <f>'Ипотека в абс.вел.'!DC90*100/'Ипотека в абс.вел.'!CQ90-100</f>
        <v>0.91226078494972285</v>
      </c>
      <c r="CQ83" s="9">
        <f>'Ипотека в абс.вел.'!DD90*100/'Ипотека в абс.вел.'!CR90-100</f>
        <v>2.5808419768151367</v>
      </c>
      <c r="CR83" s="9">
        <f>'Ипотека в абс.вел.'!DE90*100/'Ипотека в абс.вел.'!CS90-100</f>
        <v>1.9776044791041727</v>
      </c>
      <c r="CS83" s="9">
        <f>'Ипотека в абс.вел.'!DF90*100/'Ипотека в абс.вел.'!CT90-100</f>
        <v>3.0947233565537715</v>
      </c>
    </row>
    <row r="84" spans="1:97" x14ac:dyDescent="0.25">
      <c r="A84" s="8" t="s">
        <v>84</v>
      </c>
      <c r="B84" s="9">
        <f>'Ипотека в абс.вел.'!O91*100/'Ипотека в абс.вел.'!C91-100</f>
        <v>18.484878795300943</v>
      </c>
      <c r="C84" s="9">
        <f>'Ипотека в абс.вел.'!P91*100/'Ипотека в абс.вел.'!D91-100</f>
        <v>20.203204384266584</v>
      </c>
      <c r="D84" s="9">
        <f>'Ипотека в абс.вел.'!Q91*100/'Ипотека в абс.вел.'!E91-100</f>
        <v>23.885560019271267</v>
      </c>
      <c r="E84" s="9">
        <f>'Ипотека в абс.вел.'!R91*100/'Ипотека в абс.вел.'!F91-100</f>
        <v>25.007332176365949</v>
      </c>
      <c r="F84" s="9">
        <f>'Ипотека в абс.вел.'!S91*100/'Ипотека в абс.вел.'!G91-100</f>
        <v>25.552834372935521</v>
      </c>
      <c r="G84" s="9">
        <f>'Ипотека в абс.вел.'!T91*100/'Ипотека в абс.вел.'!H91-100</f>
        <v>26.394700666291101</v>
      </c>
      <c r="H84" s="9">
        <f>'Ипотека в абс.вел.'!U91*100/'Ипотека в абс.вел.'!I91-100</f>
        <v>27.152437581646296</v>
      </c>
      <c r="I84" s="9">
        <f>'Ипотека в абс.вел.'!V91*100/'Ипотека в абс.вел.'!J91-100</f>
        <v>28.355920174370851</v>
      </c>
      <c r="J84" s="9">
        <f>'Ипотека в абс.вел.'!W91*100/'Ипотека в абс.вел.'!K91-100</f>
        <v>29.086385000686874</v>
      </c>
      <c r="K84" s="9">
        <f>'Ипотека в абс.вел.'!X91*100/'Ипотека в абс.вел.'!L91-100</f>
        <v>22.635728346307431</v>
      </c>
      <c r="L84" s="9">
        <f>'Ипотека в абс.вел.'!Y91*100/'Ипотека в абс.вел.'!M91-100</f>
        <v>27.973366110574048</v>
      </c>
      <c r="M84" s="9">
        <f>'Ипотека в абс.вел.'!Z91*100/'Ипотека в абс.вел.'!N91-100</f>
        <v>28.447951035743074</v>
      </c>
      <c r="N84" s="9">
        <f>'Ипотека в абс.вел.'!AA91*100/'Ипотека в абс.вел.'!O91-100</f>
        <v>23.286040272591435</v>
      </c>
      <c r="O84" s="9">
        <f>'Ипотека в абс.вел.'!AB91*100/'Ипотека в абс.вел.'!P91-100</f>
        <v>22.274732165664659</v>
      </c>
      <c r="P84" s="9">
        <f>'Ипотека в абс.вел.'!AC91*100/'Ипотека в абс.вел.'!Q91-100</f>
        <v>22.13189905164711</v>
      </c>
      <c r="Q84" s="9">
        <f>'Ипотека в абс.вел.'!AD91*100/'Ипотека в абс.вел.'!R91-100</f>
        <v>21.701812630830801</v>
      </c>
      <c r="R84" s="9">
        <f>'Ипотека в абс.вел.'!AE91*100/'Ипотека в абс.вел.'!S91-100</f>
        <v>20.217468616951678</v>
      </c>
      <c r="S84" s="9">
        <f>'Ипотека в абс.вел.'!AF91*100/'Ипотека в абс.вел.'!T91-100</f>
        <v>19.090862349644738</v>
      </c>
      <c r="T84" s="9">
        <f>'Ипотека в абс.вел.'!AG91*100/'Ипотека в абс.вел.'!U91-100</f>
        <v>16.631010599087105</v>
      </c>
      <c r="U84" s="9">
        <f>'Ипотека в абс.вел.'!AH91*100/'Ипотека в абс.вел.'!V91-100</f>
        <v>17.96820809367172</v>
      </c>
      <c r="V84" s="9">
        <f>'Ипотека в абс.вел.'!AI91*100/'Ипотека в абс.вел.'!W91-100</f>
        <v>16.686915306704734</v>
      </c>
      <c r="W84" s="9">
        <f>'Ипотека в абс.вел.'!AJ91*100/'Ипотека в абс.вел.'!X91-100</f>
        <v>18.393461875073868</v>
      </c>
      <c r="X84" s="9">
        <f>'Ипотека в абс.вел.'!AK91*100/'Ипотека в абс.вел.'!Y91-100</f>
        <v>15.387955512474591</v>
      </c>
      <c r="Y84" s="9">
        <f>'Ипотека в абс.вел.'!AL91*100/'Ипотека в абс.вел.'!Z91-100</f>
        <v>15.562157122303205</v>
      </c>
      <c r="Z84" s="9">
        <f>'Ипотека в абс.вел.'!AM91*100/'Ипотека в абс.вел.'!AA91-100</f>
        <v>19.519551724600191</v>
      </c>
      <c r="AA84" s="9">
        <f>'Ипотека в абс.вел.'!AN91*100/'Ипотека в абс.вел.'!AB91-100</f>
        <v>21.347560654702377</v>
      </c>
      <c r="AB84" s="9">
        <f>'Ипотека в абс.вел.'!AO91*100/'Ипотека в абс.вел.'!AC91-100</f>
        <v>22.571999226853933</v>
      </c>
      <c r="AC84" s="9">
        <f>'Ипотека в абс.вел.'!AP91*100/'Ипотека в абс.вел.'!AD91-100</f>
        <v>22.442190158150083</v>
      </c>
      <c r="AD84" s="9">
        <f>'Ипотека в абс.вел.'!AQ91*100/'Ипотека в абс.вел.'!AE91-100</f>
        <v>23.434580021428744</v>
      </c>
      <c r="AE84" s="9">
        <f>'Ипотека в абс.вел.'!AR91*100/'Ипотека в абс.вел.'!AF91-100</f>
        <v>24.767486147457404</v>
      </c>
      <c r="AF84" s="9">
        <f>'Ипотека в абс.вел.'!AS91*100/'Ипотека в абс.вел.'!AG91-100</f>
        <v>27.689411074297311</v>
      </c>
      <c r="AG84" s="9">
        <f>'Ипотека в абс.вел.'!AT91*100/'Ипотека в абс.вел.'!AH91-100</f>
        <v>28.723442542317969</v>
      </c>
      <c r="AH84" s="9">
        <f>'Ипотека в абс.вел.'!AU91*100/'Ипотека в абс.вел.'!AI91-100</f>
        <v>30.310481546407516</v>
      </c>
      <c r="AI84" s="9">
        <f>'Ипотека в абс.вел.'!AV91*100/'Ипотека в абс.вел.'!AJ91-100</f>
        <v>35.665115837447786</v>
      </c>
      <c r="AJ84" s="9">
        <f>'Ипотека в абс.вел.'!AW91*100/'Ипотека в абс.вел.'!AK91-100</f>
        <v>30.760026023514115</v>
      </c>
      <c r="AK84" s="9">
        <f>'Ипотека в абс.вел.'!AX91*100/'Ипотека в абс.вел.'!AL91-100</f>
        <v>31.070680389835132</v>
      </c>
      <c r="AL84" s="9">
        <f>'Ипотека в абс.вел.'!AY91*100/'Ипотека в абс.вел.'!AM91-100</f>
        <v>31.418380851970653</v>
      </c>
      <c r="AM84" s="9">
        <f>'Ипотека в абс.вел.'!AZ91*100/'Ипотека в абс.вел.'!AN91-100</f>
        <v>31.094341259256851</v>
      </c>
      <c r="AN84" s="9">
        <f>'Ипотека в абс.вел.'!BA91*100/'Ипотека в абс.вел.'!AO91-100</f>
        <v>32.434137213262971</v>
      </c>
      <c r="AO84" s="9">
        <f>'Ипотека в абс.вел.'!BB91*100/'Ипотека в абс.вел.'!AP91-100</f>
        <v>34.826684780371323</v>
      </c>
      <c r="AP84" s="9">
        <f>'Ипотека в абс.вел.'!BC91*100/'Ипотека в абс.вел.'!AQ91-100</f>
        <v>36.172231418305131</v>
      </c>
      <c r="AQ84" s="9">
        <f>'Ипотека в абс.вел.'!BD91*100/'Ипотека в абс.вел.'!AR91-100</f>
        <v>38.570387584685676</v>
      </c>
      <c r="AR84" s="9">
        <f>'Ипотека в абс.вел.'!BE91*100/'Ипотека в абс.вел.'!AS91-100</f>
        <v>39.168525770530721</v>
      </c>
      <c r="AS84" s="9">
        <f>'Ипотека в абс.вел.'!BF91*100/'Ипотека в абс.вел.'!AT91-100</f>
        <v>39.300093196644923</v>
      </c>
      <c r="AT84" s="9">
        <f>'Ипотека в абс.вел.'!BG91*100/'Ипотека в абс.вел.'!AU91-100</f>
        <v>39.440231130371984</v>
      </c>
      <c r="AU84" s="9">
        <f>'Ипотека в абс.вел.'!BH91*100/'Ипотека в абс.вел.'!AV91-100</f>
        <v>39.126555036481022</v>
      </c>
      <c r="AV84" s="9">
        <f>'Ипотека в абс.вел.'!BI91*100/'Ипотека в абс.вел.'!AW91-100</f>
        <v>39.695076985953278</v>
      </c>
      <c r="AW84" s="9">
        <f>'Ипотека в абс.вел.'!BJ91*100/'Ипотека в абс.вел.'!AX91-100</f>
        <v>42.633032782613242</v>
      </c>
      <c r="AX84" s="9">
        <f>'Ипотека в абс.вел.'!BK91*100/'Ипотека в абс.вел.'!AY91-100</f>
        <v>43.081846889135448</v>
      </c>
      <c r="AY84" s="9">
        <f>'Ипотека в абс.вел.'!BL91*100/'Ипотека в абс.вел.'!AZ91-100</f>
        <v>43.366389042818042</v>
      </c>
      <c r="AZ84" s="9">
        <f>'Ипотека в абс.вел.'!BM91*100/'Ипотека в абс.вел.'!BA91-100</f>
        <v>43.782050264340256</v>
      </c>
      <c r="BA84" s="9">
        <f>'Ипотека в абс.вел.'!BN91*100/'Ипотека в абс.вел.'!BB91-100</f>
        <v>39.728861171118211</v>
      </c>
      <c r="BB84" s="9">
        <f>'Ипотека в абс.вел.'!BO91*100/'Ипотека в абс.вел.'!BC91-100</f>
        <v>36.211216033917907</v>
      </c>
      <c r="BC84" s="9">
        <f>'Ипотека в абс.вел.'!BP91*100/'Ипотека в абс.вел.'!BD91-100</f>
        <v>31.855941899219033</v>
      </c>
      <c r="BD84" s="9">
        <f>'Ипотека в абс.вел.'!BQ91*100/'Ипотека в абс.вел.'!BE91-100</f>
        <v>29.873614541551717</v>
      </c>
      <c r="BE84" s="9">
        <f>'Ипотека в абс.вел.'!BR91*100/'Ипотека в абс.вел.'!BF91-100</f>
        <v>27.188246392228493</v>
      </c>
      <c r="BF84" s="9">
        <f>'Ипотека в абс.вел.'!BS91*100/'Ипотека в абс.вел.'!BG91-100</f>
        <v>26.754681308435423</v>
      </c>
      <c r="BG84" s="9">
        <f>'Ипотека в абс.вел.'!BT91*100/'Ипотека в абс.вел.'!BH91-100</f>
        <v>25.839149845941023</v>
      </c>
      <c r="BH84" s="9">
        <f>'Ипотека в абс.вел.'!BU91*100/'Ипотека в абс.вел.'!BI91-100</f>
        <v>29.497999758317377</v>
      </c>
      <c r="BI84" s="9">
        <f>'Ипотека в абс.вел.'!BV91*100/'Ипотека в абс.вел.'!BJ91-100</f>
        <v>27.150704619919367</v>
      </c>
      <c r="BJ84" s="9">
        <f>'Ипотека в абс.вел.'!BW91*100/'Ипотека в абс.вел.'!BK91-100</f>
        <v>25.509844973724867</v>
      </c>
      <c r="BK84" s="9">
        <f>'Ипотека в абс.вел.'!BX91*100/'Ипотека в абс.вел.'!BL91-100</f>
        <v>23.748701973001033</v>
      </c>
      <c r="BL84" s="9">
        <f>'Ипотека в абс.вел.'!BY91*100/'Ипотека в абс.вел.'!BM91-100</f>
        <v>21.952983525462656</v>
      </c>
      <c r="BM84" s="9">
        <f>'Ипотека в абс.вел.'!BZ91*100/'Ипотека в абс.вел.'!BN91-100</f>
        <v>23.937852706106014</v>
      </c>
      <c r="BN84" s="9">
        <f>'Ипотека в абс.вел.'!CA91*100/'Ипотека в абс.вел.'!BO91-100</f>
        <v>26.824583170084026</v>
      </c>
      <c r="BO84" s="9">
        <f>'Ипотека в абс.вел.'!CB91*100/'Ипотека в абс.вел.'!BP91-100</f>
        <v>28.699696576106589</v>
      </c>
      <c r="BP84" s="9">
        <f>'Ипотека в абс.вел.'!CC91*100/'Ипотека в абс.вел.'!BQ91-100</f>
        <v>28.575515177199776</v>
      </c>
      <c r="BQ84" s="9">
        <f>'Ипотека в абс.вел.'!CD91*100/'Ипотека в абс.вел.'!BR91-100</f>
        <v>32.576391190224456</v>
      </c>
      <c r="BR84" s="9">
        <f>'Ипотека в абс.вел.'!CE91*100/'Ипотека в абс.вел.'!BS91-100</f>
        <v>34.245651674201213</v>
      </c>
      <c r="BS84" s="9">
        <f>'Ипотека в абс.вел.'!CF91*100/'Ипотека в абс.вел.'!BT91-100</f>
        <v>35.448376490340905</v>
      </c>
      <c r="BT84" s="9">
        <f>'Ипотека в абс.вел.'!CG91*100/'Ипотека в абс.вел.'!BU91-100</f>
        <v>36.008368899519184</v>
      </c>
      <c r="BU84" s="9">
        <f>'Ипотека в абс.вел.'!CH91*100/'Ипотека в абс.вел.'!BV91-100</f>
        <v>36.247509387692531</v>
      </c>
      <c r="BV84" s="9">
        <f>'Ипотека в абс.вел.'!CI91*100/'Ипотека в абс.вел.'!BW91-100</f>
        <v>36.324709147593353</v>
      </c>
      <c r="BW84" s="9">
        <f>'Ипотека в абс.вел.'!CJ91*100/'Ипотека в абс.вел.'!BX91-100</f>
        <v>34.858698591181593</v>
      </c>
      <c r="BX84" s="9">
        <f>'Ипотека в абс.вел.'!CK91*100/'Ипотека в абс.вел.'!BY91-100</f>
        <v>33.402447360915573</v>
      </c>
      <c r="BY84" s="9">
        <f>'Ипотека в абс.вел.'!CL91*100/'Ипотека в абс.вел.'!BZ91-100</f>
        <v>31.863162117011285</v>
      </c>
      <c r="BZ84" s="9">
        <f>'Ипотека в абс.вел.'!CM91*100/'Ипотека в абс.вел.'!CA91-100</f>
        <v>30.135199495415407</v>
      </c>
      <c r="CA84" s="9">
        <f>'Ипотека в абс.вел.'!CN91*100/'Ипотека в абс.вел.'!CB91-100</f>
        <v>30.993588804066974</v>
      </c>
      <c r="CB84" s="9">
        <f>'Ипотека в абс.вел.'!CO91*100/'Ипотека в абс.вел.'!CC91-100</f>
        <v>29.87944559807508</v>
      </c>
      <c r="CC84" s="9">
        <f>'Ипотека в абс.вел.'!CP91*100/'Ипотека в абс.вел.'!CD91-100</f>
        <v>26.722266968738722</v>
      </c>
      <c r="CD84" s="9">
        <f>'Ипотека в абс.вел.'!CQ91*100/'Ипотека в абс.вел.'!CE91-100</f>
        <v>21.969818040684004</v>
      </c>
      <c r="CE84" s="9">
        <f>'Ипотека в абс.вел.'!CR91*100/'Ипотека в абс.вел.'!CF91-100</f>
        <v>18.545941518914489</v>
      </c>
      <c r="CF84" s="9">
        <f>'Ипотека в абс.вел.'!CS91*100/'Ипотека в абс.вел.'!CG91-100</f>
        <v>16.373931130113249</v>
      </c>
      <c r="CG84" s="9">
        <f>'Ипотека в абс.вел.'!CT91*100/'Ипотека в абс.вел.'!CH91-100</f>
        <v>14.537918815452272</v>
      </c>
      <c r="CH84" s="9">
        <f>'Ипотека в абс.вел.'!CU91*100/'Ипотека в абс.вел.'!CI91-100</f>
        <v>11.117696070057761</v>
      </c>
      <c r="CI84" s="9">
        <f>'Ипотека в абс.вел.'!CV91*100/'Ипотека в абс.вел.'!CJ91-100</f>
        <v>10.899820243362825</v>
      </c>
      <c r="CJ84" s="9">
        <f>'Ипотека в абс.вел.'!CW91*100/'Ипотека в абс.вел.'!CK91-100</f>
        <v>9.6645784833409181</v>
      </c>
      <c r="CK84" s="9">
        <f>'Ипотека в абс.вел.'!CX91*100/'Ипотека в абс.вел.'!CL91-100</f>
        <v>8.8930784813173176</v>
      </c>
      <c r="CL84" s="9">
        <f>'Ипотека в абс.вел.'!CY91*100/'Ипотека в абс.вел.'!CM91-100</f>
        <v>8.3578142876454393</v>
      </c>
      <c r="CM84" s="9">
        <f>'Ипотека в абс.вел.'!CZ91*100/'Ипотека в абс.вел.'!CN91-100</f>
        <v>5.9194920943436102</v>
      </c>
      <c r="CN84" s="9">
        <f>'Ипотека в абс.вел.'!DA91*100/'Ипотека в абс.вел.'!CO91-100</f>
        <v>4.3348887965409659</v>
      </c>
      <c r="CO84" s="9">
        <f>'Ипотека в абс.вел.'!DB91*100/'Ипотека в абс.вел.'!CP91-100</f>
        <v>4.3104446956200491</v>
      </c>
      <c r="CP84" s="9">
        <f>'Ипотека в абс.вел.'!DC91*100/'Ипотека в абс.вел.'!CQ91-100</f>
        <v>5.3683737646001788</v>
      </c>
      <c r="CQ84" s="9">
        <f>'Ипотека в абс.вел.'!DD91*100/'Ипотека в абс.вел.'!CR91-100</f>
        <v>6.4568531710095129</v>
      </c>
      <c r="CR84" s="9">
        <f>'Ипотека в абс.вел.'!DE91*100/'Ипотека в абс.вел.'!CS91-100</f>
        <v>7.4930493496177206</v>
      </c>
      <c r="CS84" s="9">
        <f>'Ипотека в абс.вел.'!DF91*100/'Ипотека в абс.вел.'!CT91-100</f>
        <v>7.3584025437514242</v>
      </c>
    </row>
    <row r="85" spans="1:97" x14ac:dyDescent="0.25">
      <c r="A85" s="8" t="s">
        <v>85</v>
      </c>
      <c r="B85" s="9">
        <f>'Ипотека в абс.вел.'!O92*100/'Ипотека в абс.вел.'!C92-100</f>
        <v>15.267094700777221</v>
      </c>
      <c r="C85" s="9">
        <f>'Ипотека в абс.вел.'!P92*100/'Ипотека в абс.вел.'!D92-100</f>
        <v>16.712498115428858</v>
      </c>
      <c r="D85" s="9">
        <f>'Ипотека в абс.вел.'!Q92*100/'Ипотека в абс.вел.'!E92-100</f>
        <v>19.303616131058121</v>
      </c>
      <c r="E85" s="9">
        <f>'Ипотека в абс.вел.'!R92*100/'Ипотека в абс.вел.'!F92-100</f>
        <v>20.386683843840359</v>
      </c>
      <c r="F85" s="9">
        <f>'Ипотека в абс.вел.'!S92*100/'Ипотека в абс.вел.'!G92-100</f>
        <v>21.111381437245697</v>
      </c>
      <c r="G85" s="9">
        <f>'Ипотека в абс.вел.'!T92*100/'Ипотека в абс.вел.'!H92-100</f>
        <v>21.606181636489794</v>
      </c>
      <c r="H85" s="9">
        <f>'Ипотека в абс.вел.'!U92*100/'Ипотека в абс.вел.'!I92-100</f>
        <v>22.367987930090806</v>
      </c>
      <c r="I85" s="9">
        <f>'Ипотека в абс.вел.'!V92*100/'Ипотека в абс.вел.'!J92-100</f>
        <v>23.035494216855426</v>
      </c>
      <c r="J85" s="9">
        <f>'Ипотека в абс.вел.'!W92*100/'Ипотека в абс.вел.'!K92-100</f>
        <v>23.217537784284616</v>
      </c>
      <c r="K85" s="9">
        <f>'Ипотека в абс.вел.'!X92*100/'Ипотека в абс.вел.'!L92-100</f>
        <v>18.015658759508298</v>
      </c>
      <c r="L85" s="9">
        <f>'Ипотека в абс.вел.'!Y92*100/'Ипотека в абс.вел.'!M92-100</f>
        <v>21.888022714032132</v>
      </c>
      <c r="M85" s="9">
        <f>'Ипотека в абс.вел.'!Z92*100/'Ипотека в абс.вел.'!N92-100</f>
        <v>22.394512360062308</v>
      </c>
      <c r="N85" s="9">
        <f>'Ипотека в абс.вел.'!AA92*100/'Ипотека в абс.вел.'!O92-100</f>
        <v>18.590664407963502</v>
      </c>
      <c r="O85" s="9">
        <f>'Ипотека в абс.вел.'!AB92*100/'Ипотека в абс.вел.'!P92-100</f>
        <v>17.925260722539448</v>
      </c>
      <c r="P85" s="9">
        <f>'Ипотека в абс.вел.'!AC92*100/'Ипотека в абс.вел.'!Q92-100</f>
        <v>17.786853040601216</v>
      </c>
      <c r="Q85" s="9">
        <f>'Ипотека в абс.вел.'!AD92*100/'Ипотека в абс.вел.'!R92-100</f>
        <v>17.011291208530054</v>
      </c>
      <c r="R85" s="9">
        <f>'Ипотека в абс.вел.'!AE92*100/'Ипотека в абс.вел.'!S92-100</f>
        <v>15.817689993386566</v>
      </c>
      <c r="S85" s="9">
        <f>'Ипотека в абс.вел.'!AF92*100/'Ипотека в абс.вел.'!T92-100</f>
        <v>15.000174509379292</v>
      </c>
      <c r="T85" s="9">
        <f>'Ипотека в абс.вел.'!AG92*100/'Ипотека в абс.вел.'!U92-100</f>
        <v>13.342140665589412</v>
      </c>
      <c r="U85" s="9">
        <f>'Ипотека в абс.вел.'!AH92*100/'Ипотека в абс.вел.'!V92-100</f>
        <v>13.656971456429602</v>
      </c>
      <c r="V85" s="9">
        <f>'Ипотека в абс.вел.'!AI92*100/'Ипотека в абс.вел.'!W92-100</f>
        <v>13.181708334222677</v>
      </c>
      <c r="W85" s="9">
        <f>'Ипотека в абс.вел.'!AJ92*100/'Ипотека в абс.вел.'!X92-100</f>
        <v>17.428226433067053</v>
      </c>
      <c r="X85" s="9">
        <f>'Ипотека в абс.вел.'!AK92*100/'Ипотека в абс.вел.'!Y92-100</f>
        <v>15.151415749896671</v>
      </c>
      <c r="Y85" s="9">
        <f>'Ипотека в абс.вел.'!AL92*100/'Ипотека в абс.вел.'!Z92-100</f>
        <v>14.720870463248744</v>
      </c>
      <c r="Z85" s="9">
        <f>'Ипотека в абс.вел.'!AM92*100/'Ипотека в абс.вел.'!AA92-100</f>
        <v>17.220673069829886</v>
      </c>
      <c r="AA85" s="9">
        <f>'Ипотека в абс.вел.'!AN92*100/'Ипотека в абс.вел.'!AB92-100</f>
        <v>17.6948146423791</v>
      </c>
      <c r="AB85" s="9">
        <f>'Ипотека в абс.вел.'!AO92*100/'Ипотека в абс.вел.'!AC92-100</f>
        <v>17.918975566338389</v>
      </c>
      <c r="AC85" s="9">
        <f>'Ипотека в абс.вел.'!AP92*100/'Ипотека в абс.вел.'!AD92-100</f>
        <v>17.542421973239897</v>
      </c>
      <c r="AD85" s="9">
        <f>'Ипотека в абс.вел.'!AQ92*100/'Ипотека в абс.вел.'!AE92-100</f>
        <v>18.010459490449421</v>
      </c>
      <c r="AE85" s="9">
        <f>'Ипотека в абс.вел.'!AR92*100/'Ипотека в абс.вел.'!AF92-100</f>
        <v>18.468878409310278</v>
      </c>
      <c r="AF85" s="9">
        <f>'Ипотека в абс.вел.'!AS92*100/'Ипотека в абс.вел.'!AG92-100</f>
        <v>20.739950195659901</v>
      </c>
      <c r="AG85" s="9">
        <f>'Ипотека в абс.вел.'!AT92*100/'Ипотека в абс.вел.'!AH92-100</f>
        <v>21.261409003535277</v>
      </c>
      <c r="AH85" s="9">
        <f>'Ипотека в абс.вел.'!AU92*100/'Ипотека в абс.вел.'!AI92-100</f>
        <v>22.657592176556093</v>
      </c>
      <c r="AI85" s="9">
        <f>'Ипотека в абс.вел.'!AV92*100/'Ипотека в абс.вел.'!AJ92-100</f>
        <v>24.233994150146245</v>
      </c>
      <c r="AJ85" s="9">
        <f>'Ипотека в абс.вел.'!AW92*100/'Ипотека в абс.вел.'!AK92-100</f>
        <v>22.869259942599427</v>
      </c>
      <c r="AK85" s="9">
        <f>'Ипотека в абс.вел.'!AX92*100/'Ипотека в абс.вел.'!AL92-100</f>
        <v>23.921369689283452</v>
      </c>
      <c r="AL85" s="9">
        <f>'Ипотека в абс.вел.'!AY92*100/'Ипотека в абс.вел.'!AM92-100</f>
        <v>24.452807390718803</v>
      </c>
      <c r="AM85" s="9">
        <f>'Ипотека в абс.вел.'!AZ92*100/'Ипотека в абс.вел.'!AN92-100</f>
        <v>24.514797141938828</v>
      </c>
      <c r="AN85" s="9">
        <f>'Ипотека в абс.вел.'!BA92*100/'Ипотека в абс.вел.'!AO92-100</f>
        <v>25.585585585585591</v>
      </c>
      <c r="AO85" s="9">
        <f>'Ипотека в абс.вел.'!BB92*100/'Ипотека в абс.вел.'!AP92-100</f>
        <v>27.575637373336704</v>
      </c>
      <c r="AP85" s="9">
        <f>'Ипотека в абс.вел.'!BC92*100/'Ипотека в абс.вел.'!AQ92-100</f>
        <v>28.806550228689247</v>
      </c>
      <c r="AQ85" s="9">
        <f>'Ипотека в абс.вел.'!BD92*100/'Ипотека в абс.вел.'!AR92-100</f>
        <v>30.574049071185811</v>
      </c>
      <c r="AR85" s="9">
        <f>'Ипотека в абс.вел.'!BE92*100/'Ипотека в абс.вел.'!AS92-100</f>
        <v>30.595847876342873</v>
      </c>
      <c r="AS85" s="9">
        <f>'Ипотека в абс.вел.'!BF92*100/'Ипотека в абс.вел.'!AT92-100</f>
        <v>30.815874071610693</v>
      </c>
      <c r="AT85" s="9">
        <f>'Ипотека в абс.вел.'!BG92*100/'Ипотека в абс.вел.'!AU92-100</f>
        <v>30.749340085115563</v>
      </c>
      <c r="AU85" s="9">
        <f>'Ипотека в абс.вел.'!BH92*100/'Ипотека в абс.вел.'!AV92-100</f>
        <v>29.572969748971929</v>
      </c>
      <c r="AV85" s="9">
        <f>'Ипотека в абс.вел.'!BI92*100/'Ипотека в абс.вел.'!AW92-100</f>
        <v>28.379407072171176</v>
      </c>
      <c r="AW85" s="9">
        <f>'Ипотека в абс.вел.'!BJ92*100/'Ипотека в абс.вел.'!AX92-100</f>
        <v>30.128336335352884</v>
      </c>
      <c r="AX85" s="9">
        <f>'Ипотека в абс.вел.'!BK92*100/'Ипотека в абс.вел.'!AY92-100</f>
        <v>30.585867575521604</v>
      </c>
      <c r="AY85" s="9">
        <f>'Ипотека в абс.вел.'!BL92*100/'Ипотека в абс.вел.'!AZ92-100</f>
        <v>30.970464135021103</v>
      </c>
      <c r="AZ85" s="9">
        <f>'Ипотека в абс.вел.'!BM92*100/'Ипотека в абс.вел.'!BA92-100</f>
        <v>31.188685098297725</v>
      </c>
      <c r="BA85" s="9">
        <f>'Ипотека в абс.вел.'!BN92*100/'Ипотека в абс.вел.'!BB92-100</f>
        <v>28.113516874894003</v>
      </c>
      <c r="BB85" s="9">
        <f>'Ипотека в абс.вел.'!BO92*100/'Ипотека в абс.вел.'!BC92-100</f>
        <v>25.219631111724397</v>
      </c>
      <c r="BC85" s="9">
        <f>'Ипотека в абс.вел.'!BP92*100/'Ипотека в абс.вел.'!BD92-100</f>
        <v>22.17606788846895</v>
      </c>
      <c r="BD85" s="9">
        <f>'Ипотека в абс.вел.'!BQ92*100/'Ипотека в абс.вел.'!BE92-100</f>
        <v>20.655484497973845</v>
      </c>
      <c r="BE85" s="9">
        <f>'Ипотека в абс.вел.'!BR92*100/'Ипотека в абс.вел.'!BF92-100</f>
        <v>19.459532747502308</v>
      </c>
      <c r="BF85" s="9">
        <f>'Ипотека в абс.вел.'!BS92*100/'Ипотека в абс.вел.'!BG92-100</f>
        <v>19.423179926661447</v>
      </c>
      <c r="BG85" s="9">
        <f>'Ипотека в абс.вел.'!BT92*100/'Ипотека в абс.вел.'!BH92-100</f>
        <v>19.534196351420107</v>
      </c>
      <c r="BH85" s="9">
        <f>'Ипотека в абс.вел.'!BU92*100/'Ипотека в абс.вел.'!BI92-100</f>
        <v>22.555884073039181</v>
      </c>
      <c r="BI85" s="9">
        <f>'Ипотека в абс.вел.'!BV92*100/'Ипотека в абс.вел.'!BJ92-100</f>
        <v>21.113479249081806</v>
      </c>
      <c r="BJ85" s="9">
        <f>'Ипотека в абс.вел.'!BW92*100/'Ипотека в абс.вел.'!BK92-100</f>
        <v>20.079459735753787</v>
      </c>
      <c r="BK85" s="9">
        <f>'Ипотека в абс.вел.'!BX92*100/'Ипотека в абс.вел.'!BL92-100</f>
        <v>19.329138872043657</v>
      </c>
      <c r="BL85" s="9">
        <f>'Ипотека в абс.вел.'!BY92*100/'Ипотека в абс.вел.'!BM92-100</f>
        <v>18.688529435671583</v>
      </c>
      <c r="BM85" s="9">
        <f>'Ипотека в абс.вел.'!BZ92*100/'Ипотека в абс.вел.'!BN92-100</f>
        <v>20.667490365663525</v>
      </c>
      <c r="BN85" s="9">
        <f>'Ипотека в абс.вел.'!CA92*100/'Ипотека в абс.вел.'!BO92-100</f>
        <v>23.615192477225975</v>
      </c>
      <c r="BO85" s="9">
        <f>'Ипотека в абс.вел.'!CB92*100/'Ипотека в абс.вел.'!BP92-100</f>
        <v>26.134887860968036</v>
      </c>
      <c r="BP85" s="9">
        <f>'Ипотека в абс.вел.'!CC92*100/'Ипотека в абс.вел.'!BQ92-100</f>
        <v>25.468366811222111</v>
      </c>
      <c r="BQ85" s="9">
        <f>'Ипотека в абс.вел.'!CD92*100/'Ипотека в абс.вел.'!BR92-100</f>
        <v>27.98408205826648</v>
      </c>
      <c r="BR85" s="9">
        <f>'Ипотека в абс.вел.'!CE92*100/'Ипотека в абс.вел.'!BS92-100</f>
        <v>29.493672632929901</v>
      </c>
      <c r="BS85" s="9">
        <f>'Ипотека в абс.вел.'!CF92*100/'Ипотека в абс.вел.'!BT92-100</f>
        <v>30.563174749017008</v>
      </c>
      <c r="BT85" s="9">
        <f>'Ипотека в абс.вел.'!CG92*100/'Ипотека в абс.вел.'!BU92-100</f>
        <v>30.614192641883335</v>
      </c>
      <c r="BU85" s="9">
        <f>'Ипотека в абс.вел.'!CH92*100/'Ипотека в абс.вел.'!BV92-100</f>
        <v>29.718111391780354</v>
      </c>
      <c r="BV85" s="9">
        <f>'Ипотека в абс.вел.'!CI92*100/'Ипотека в абс.вел.'!BW92-100</f>
        <v>30.042760675657377</v>
      </c>
      <c r="BW85" s="9">
        <f>'Ипотека в абс.вел.'!CJ92*100/'Ипотека в абс.вел.'!BX92-100</f>
        <v>28.92471683850107</v>
      </c>
      <c r="BX85" s="9">
        <f>'Ипотека в абс.вел.'!CK92*100/'Ипотека в абс.вел.'!BY92-100</f>
        <v>27.813472792927399</v>
      </c>
      <c r="BY85" s="9">
        <f>'Ипотека в абс.вел.'!CL92*100/'Ипотека в абс.вел.'!BZ92-100</f>
        <v>25.567122152199616</v>
      </c>
      <c r="BZ85" s="9">
        <f>'Ипотека в абс.вел.'!CM92*100/'Ипотека в абс.вел.'!CA92-100</f>
        <v>23.111163937836153</v>
      </c>
      <c r="CA85" s="9">
        <f>'Ипотека в абс.вел.'!CN92*100/'Ипотека в абс.вел.'!CB92-100</f>
        <v>22.735607318244135</v>
      </c>
      <c r="CB85" s="9">
        <f>'Ипотека в абс.вел.'!CO92*100/'Ипотека в абс.вел.'!CC92-100</f>
        <v>21.690358821506365</v>
      </c>
      <c r="CC85" s="9">
        <f>'Ипотека в абс.вел.'!CP92*100/'Ипотека в абс.вел.'!CD92-100</f>
        <v>19.051894714088561</v>
      </c>
      <c r="CD85" s="9">
        <f>'Ипотека в абс.вел.'!CQ92*100/'Ипотека в абс.вел.'!CE92-100</f>
        <v>14.389620077796138</v>
      </c>
      <c r="CE85" s="9">
        <f>'Ипотека в абс.вел.'!CR92*100/'Ипотека в абс.вел.'!CF92-100</f>
        <v>10.799608811065056</v>
      </c>
      <c r="CF85" s="9">
        <f>'Ипотека в абс.вел.'!CS92*100/'Ипотека в абс.вел.'!CG92-100</f>
        <v>8.6318705853698106</v>
      </c>
      <c r="CG85" s="9">
        <f>'Ипотека в абс.вел.'!CT92*100/'Ипотека в абс.вел.'!CH92-100</f>
        <v>8.0525825732621854</v>
      </c>
      <c r="CH85" s="9">
        <f>'Ипотека в абс.вел.'!CU92*100/'Ипотека в абс.вел.'!CI92-100</f>
        <v>4.4378316718742212</v>
      </c>
      <c r="CI85" s="9">
        <f>'Ипотека в абс.вел.'!CV92*100/'Ипотека в абс.вел.'!CJ92-100</f>
        <v>4.2093697031810535</v>
      </c>
      <c r="CJ85" s="9">
        <f>'Ипотека в абс.вел.'!CW92*100/'Ипотека в абс.вел.'!CK92-100</f>
        <v>3.6060479117753061</v>
      </c>
      <c r="CK85" s="9">
        <f>'Ипотека в абс.вел.'!CX92*100/'Ипотека в абс.вел.'!CL92-100</f>
        <v>4.3504851400086437</v>
      </c>
      <c r="CL85" s="9">
        <f>'Ипотека в абс.вел.'!CY92*100/'Ипотека в абс.вел.'!CM92-100</f>
        <v>4.9707221232615524</v>
      </c>
      <c r="CM85" s="9">
        <f>'Ипотека в абс.вел.'!CZ92*100/'Ипотека в абс.вел.'!CN92-100</f>
        <v>3.4761462658290441</v>
      </c>
      <c r="CN85" s="9">
        <f>'Ипотека в абс.вел.'!DA92*100/'Ипотека в абс.вел.'!CO92-100</f>
        <v>2.6994691499333499</v>
      </c>
      <c r="CO85" s="9">
        <f>'Ипотека в абс.вел.'!DB92*100/'Ипотека в абс.вел.'!CP92-100</f>
        <v>3.2062831417570976</v>
      </c>
      <c r="CP85" s="9">
        <f>'Ипотека в абс.вел.'!DC92*100/'Ипотека в абс.вел.'!CQ92-100</f>
        <v>4.5850704553394621</v>
      </c>
      <c r="CQ85" s="9">
        <f>'Ипотека в абс.вел.'!DD92*100/'Ипотека в абс.вел.'!CR92-100</f>
        <v>6.3363969214675393</v>
      </c>
      <c r="CR85" s="9">
        <f>'Ипотека в абс.вел.'!DE92*100/'Ипотека в абс.вел.'!CS92-100</f>
        <v>7.6278826436475526</v>
      </c>
      <c r="CS85" s="9">
        <f>'Ипотека в абс.вел.'!DF92*100/'Ипотека в абс.вел.'!CT92-100</f>
        <v>7.4144768540825083</v>
      </c>
    </row>
    <row r="86" spans="1:97" x14ac:dyDescent="0.25">
      <c r="A86" s="8" t="s">
        <v>86</v>
      </c>
      <c r="B86" s="9">
        <f>'Ипотека в абс.вел.'!O93*100/'Ипотека в абс.вел.'!C93-100</f>
        <v>13.307612089254036</v>
      </c>
      <c r="C86" s="9">
        <f>'Ипотека в абс.вел.'!P93*100/'Ипотека в абс.вел.'!D93-100</f>
        <v>15.282211764339792</v>
      </c>
      <c r="D86" s="9">
        <f>'Ипотека в абс.вел.'!Q93*100/'Ипотека в абс.вел.'!E93-100</f>
        <v>19.174529647816854</v>
      </c>
      <c r="E86" s="9">
        <f>'Ипотека в абс.вел.'!R93*100/'Ипотека в абс.вел.'!F93-100</f>
        <v>20.781538230745056</v>
      </c>
      <c r="F86" s="9">
        <f>'Ипотека в абс.вел.'!S93*100/'Ипотека в абс.вел.'!G93-100</f>
        <v>21.55011931849873</v>
      </c>
      <c r="G86" s="9">
        <f>'Ипотека в абс.вел.'!T93*100/'Ипотека в абс.вел.'!H93-100</f>
        <v>22.339542863729918</v>
      </c>
      <c r="H86" s="9">
        <f>'Ипотека в абс.вел.'!U93*100/'Ипотека в абс.вел.'!I93-100</f>
        <v>22.448490753652891</v>
      </c>
      <c r="I86" s="9">
        <f>'Ипотека в абс.вел.'!V93*100/'Ипотека в абс.вел.'!J93-100</f>
        <v>24.616795472223274</v>
      </c>
      <c r="J86" s="9">
        <f>'Ипотека в абс.вел.'!W93*100/'Ипотека в абс.вел.'!K93-100</f>
        <v>25.033553173796506</v>
      </c>
      <c r="K86" s="9">
        <f>'Ипотека в абс.вел.'!X93*100/'Ипотека в абс.вел.'!L93-100</f>
        <v>21.903932639935348</v>
      </c>
      <c r="L86" s="9">
        <f>'Ипотека в абс.вел.'!Y93*100/'Ипотека в абс.вел.'!M93-100</f>
        <v>23.637667397712022</v>
      </c>
      <c r="M86" s="9">
        <f>'Ипотека в абс.вел.'!Z93*100/'Ипотека в абс.вел.'!N93-100</f>
        <v>23.773698677222129</v>
      </c>
      <c r="N86" s="9">
        <f>'Ипотека в абс.вел.'!AA93*100/'Ипотека в абс.вел.'!O93-100</f>
        <v>18.756640172198246</v>
      </c>
      <c r="O86" s="9">
        <f>'Ипотека в абс.вел.'!AB93*100/'Ипотека в абс.вел.'!P93-100</f>
        <v>18.073466616579083</v>
      </c>
      <c r="P86" s="9">
        <f>'Ипотека в абс.вел.'!AC93*100/'Ипотека в абс.вел.'!Q93-100</f>
        <v>17.484463356432357</v>
      </c>
      <c r="Q86" s="9">
        <f>'Ипотека в абс.вел.'!AD93*100/'Ипотека в абс.вел.'!R93-100</f>
        <v>16.358593724400208</v>
      </c>
      <c r="R86" s="9">
        <f>'Ипотека в абс.вел.'!AE93*100/'Ипотека в абс.вел.'!S93-100</f>
        <v>15.633400352108708</v>
      </c>
      <c r="S86" s="9">
        <f>'Ипотека в абс.вел.'!AF93*100/'Ипотека в абс.вел.'!T93-100</f>
        <v>14.615545583482543</v>
      </c>
      <c r="T86" s="9">
        <f>'Ипотека в абс.вел.'!AG93*100/'Ипотека в абс.вел.'!U93-100</f>
        <v>13.708400995821179</v>
      </c>
      <c r="U86" s="9">
        <f>'Ипотека в абс.вел.'!AH93*100/'Ипотека в абс.вел.'!V93-100</f>
        <v>13.518696520076077</v>
      </c>
      <c r="V86" s="9">
        <f>'Ипотека в абс.вел.'!AI93*100/'Ипотека в абс.вел.'!W93-100</f>
        <v>12.501721266753776</v>
      </c>
      <c r="W86" s="9">
        <f>'Ипотека в абс.вел.'!AJ93*100/'Ипотека в абс.вел.'!X93-100</f>
        <v>13.535324247246635</v>
      </c>
      <c r="X86" s="9">
        <f>'Ипотека в абс.вел.'!AK93*100/'Ипотека в абс.вел.'!Y93-100</f>
        <v>13.411170447244885</v>
      </c>
      <c r="Y86" s="9">
        <f>'Ипотека в абс.вел.'!AL93*100/'Ипотека в абс.вел.'!Z93-100</f>
        <v>12.81162635242697</v>
      </c>
      <c r="Z86" s="9">
        <f>'Ипотека в абс.вел.'!AM93*100/'Ипотека в абс.вел.'!AA93-100</f>
        <v>15.424769426338145</v>
      </c>
      <c r="AA86" s="9">
        <f>'Ипотека в абс.вел.'!AN93*100/'Ипотека в абс.вел.'!AB93-100</f>
        <v>15.318979266347682</v>
      </c>
      <c r="AB86" s="9">
        <f>'Ипотека в абс.вел.'!AO93*100/'Ипотека в абс.вел.'!AC93-100</f>
        <v>15.622133102670972</v>
      </c>
      <c r="AC86" s="9">
        <f>'Ипотека в абс.вел.'!AP93*100/'Ипотека в абс.вел.'!AD93-100</f>
        <v>17.000129416332342</v>
      </c>
      <c r="AD86" s="9">
        <f>'Ипотека в абс.вел.'!AQ93*100/'Ипотека в абс.вел.'!AE93-100</f>
        <v>17.025149332171154</v>
      </c>
      <c r="AE86" s="9">
        <f>'Ипотека в абс.вел.'!AR93*100/'Ипотека в абс.вел.'!AF93-100</f>
        <v>17.05801805456943</v>
      </c>
      <c r="AF86" s="9">
        <f>'Ипотека в абс.вел.'!AS93*100/'Ипотека в абс.вел.'!AG93-100</f>
        <v>18.554991709792489</v>
      </c>
      <c r="AG86" s="9">
        <f>'Ипотека в абс.вел.'!AT93*100/'Ипотека в абс.вел.'!AH93-100</f>
        <v>18.727644983842723</v>
      </c>
      <c r="AH86" s="9">
        <f>'Ипотека в абс.вел.'!AU93*100/'Ипотека в абс.вел.'!AI93-100</f>
        <v>20.333373889767614</v>
      </c>
      <c r="AI86" s="9">
        <f>'Ипотека в абс.вел.'!AV93*100/'Ипотека в абс.вел.'!AJ93-100</f>
        <v>23.357858560433712</v>
      </c>
      <c r="AJ86" s="9">
        <f>'Ипотека в абс.вел.'!AW93*100/'Ипотека в абс.вел.'!AK93-100</f>
        <v>23.03491366975102</v>
      </c>
      <c r="AK86" s="9">
        <f>'Ипотека в абс.вел.'!AX93*100/'Ипотека в абс.вел.'!AL93-100</f>
        <v>23.861922714420359</v>
      </c>
      <c r="AL86" s="9">
        <f>'Ипотека в абс.вел.'!AY93*100/'Ипотека в абс.вел.'!AM93-100</f>
        <v>24.313431436873188</v>
      </c>
      <c r="AM86" s="9">
        <f>'Ипотека в абс.вел.'!AZ93*100/'Ипотека в абс.вел.'!AN93-100</f>
        <v>25.044372219533003</v>
      </c>
      <c r="AN86" s="9">
        <f>'Ипотека в абс.вел.'!BA93*100/'Ипотека в абс.вел.'!AO93-100</f>
        <v>26.52172927387727</v>
      </c>
      <c r="AO86" s="9">
        <f>'Ипотека в абс.вел.'!BB93*100/'Ипотека в абс.вел.'!AP93-100</f>
        <v>26.721677764750126</v>
      </c>
      <c r="AP86" s="9">
        <f>'Ипотека в абс.вел.'!BC93*100/'Ипотека в абс.вел.'!AQ93-100</f>
        <v>28.71538731160183</v>
      </c>
      <c r="AQ86" s="9">
        <f>'Ипотека в абс.вел.'!BD93*100/'Ипотека в абс.вел.'!AR93-100</f>
        <v>31.191646990013652</v>
      </c>
      <c r="AR86" s="9">
        <f>'Ипотека в абс.вел.'!BE93*100/'Ипотека в абс.вел.'!AS93-100</f>
        <v>31.081539243939659</v>
      </c>
      <c r="AS86" s="9">
        <f>'Ипотека в абс.вел.'!BF93*100/'Ипотека в абс.вел.'!AT93-100</f>
        <v>31.175333984334429</v>
      </c>
      <c r="AT86" s="9">
        <f>'Ипотека в абс.вел.'!BG93*100/'Ипотека в абс.вел.'!AU93-100</f>
        <v>30.707164668055242</v>
      </c>
      <c r="AU86" s="9">
        <f>'Ипотека в абс.вел.'!BH93*100/'Ипотека в абс.вел.'!AV93-100</f>
        <v>30.159508720987276</v>
      </c>
      <c r="AV86" s="9">
        <f>'Ипотека в абс.вел.'!BI93*100/'Ипотека в абс.вел.'!AW93-100</f>
        <v>28.537923281192462</v>
      </c>
      <c r="AW86" s="9">
        <f>'Ипотека в абс.вел.'!BJ93*100/'Ипотека в абс.вел.'!AX93-100</f>
        <v>31.888827591454714</v>
      </c>
      <c r="AX86" s="9">
        <f>'Ипотека в абс.вел.'!BK93*100/'Ипотека в абс.вел.'!AY93-100</f>
        <v>33.43135037321872</v>
      </c>
      <c r="AY86" s="9">
        <f>'Ипотека в абс.вел.'!BL93*100/'Ипотека в абс.вел.'!AZ93-100</f>
        <v>34.887922135378261</v>
      </c>
      <c r="AZ86" s="9">
        <f>'Ипотека в абс.вел.'!BM93*100/'Ипотека в абс.вел.'!BA93-100</f>
        <v>35.80182762945708</v>
      </c>
      <c r="BA86" s="9">
        <f>'Ипотека в абс.вел.'!BN93*100/'Ипотека в абс.вел.'!BB93-100</f>
        <v>33.806431339687862</v>
      </c>
      <c r="BB86" s="9">
        <f>'Ипотека в абс.вел.'!BO93*100/'Ипотека в абс.вел.'!BC93-100</f>
        <v>31.048743958063852</v>
      </c>
      <c r="BC86" s="9">
        <f>'Ипотека в абс.вел.'!BP93*100/'Ипотека в абс.вел.'!BD93-100</f>
        <v>27.989498365311576</v>
      </c>
      <c r="BD86" s="9">
        <f>'Ипотека в абс.вел.'!BQ93*100/'Ипотека в абс.вел.'!BE93-100</f>
        <v>26.762043323634018</v>
      </c>
      <c r="BE86" s="9">
        <f>'Ипотека в абс.вел.'!BR93*100/'Ипотека в абс.вел.'!BF93-100</f>
        <v>25.1884820070958</v>
      </c>
      <c r="BF86" s="9">
        <f>'Ипотека в абс.вел.'!BS93*100/'Ипотека в абс.вел.'!BG93-100</f>
        <v>26.195927965839473</v>
      </c>
      <c r="BG86" s="9">
        <f>'Ипотека в абс.вел.'!BT93*100/'Ипотека в абс.вел.'!BH93-100</f>
        <v>26.327610376690131</v>
      </c>
      <c r="BH86" s="9">
        <f>'Ипотека в абс.вел.'!BU93*100/'Ипотека в абс.вел.'!BI93-100</f>
        <v>29.105467925324973</v>
      </c>
      <c r="BI86" s="9">
        <f>'Ипотека в абс.вел.'!BV93*100/'Ипотека в абс.вел.'!BJ93-100</f>
        <v>28.120582720323085</v>
      </c>
      <c r="BJ86" s="9">
        <f>'Ипотека в абс.вел.'!BW93*100/'Ипотека в абс.вел.'!BK93-100</f>
        <v>26.562411708199136</v>
      </c>
      <c r="BK86" s="9">
        <f>'Ипотека в абс.вел.'!BX93*100/'Ипотека в абс.вел.'!BL93-100</f>
        <v>24.946019077814526</v>
      </c>
      <c r="BL86" s="9">
        <f>'Ипотека в абс.вел.'!BY93*100/'Ипотека в абс.вел.'!BM93-100</f>
        <v>24.582074388779674</v>
      </c>
      <c r="BM86" s="9">
        <f>'Ипотека в абс.вел.'!BZ93*100/'Ипотека в абс.вел.'!BN93-100</f>
        <v>26.59856223987893</v>
      </c>
      <c r="BN86" s="9">
        <f>'Ипотека в абс.вел.'!CA93*100/'Ипотека в абс.вел.'!BO93-100</f>
        <v>29.730256237093982</v>
      </c>
      <c r="BO86" s="9">
        <f>'Ипотека в абс.вел.'!CB93*100/'Ипотека в абс.вел.'!BP93-100</f>
        <v>32.74418484641285</v>
      </c>
      <c r="BP86" s="9">
        <f>'Ипотека в абс.вел.'!CC93*100/'Ипотека в абс.вел.'!BQ93-100</f>
        <v>33.828986800994699</v>
      </c>
      <c r="BQ86" s="9">
        <f>'Ипотека в абс.вел.'!CD93*100/'Ипотека в абс.вел.'!BR93-100</f>
        <v>37.68519338554384</v>
      </c>
      <c r="BR86" s="9">
        <f>'Ипотека в абс.вел.'!CE93*100/'Ипотека в абс.вел.'!BS93-100</f>
        <v>38.414574342879547</v>
      </c>
      <c r="BS86" s="9">
        <f>'Ипотека в абс.вел.'!CF93*100/'Ипотека в абс.вел.'!BT93-100</f>
        <v>39.098166024317777</v>
      </c>
      <c r="BT86" s="9">
        <f>'Ипотека в абс.вел.'!CG93*100/'Ипотека в абс.вел.'!BU93-100</f>
        <v>39.967295450563569</v>
      </c>
      <c r="BU86" s="9">
        <f>'Ипотека в абс.вел.'!CH93*100/'Ипотека в абс.вел.'!BV93-100</f>
        <v>38.275955238331107</v>
      </c>
      <c r="BV86" s="9">
        <f>'Ипотека в абс.вел.'!CI93*100/'Ипотека в абс.вел.'!BW93-100</f>
        <v>38.638925784956086</v>
      </c>
      <c r="BW86" s="9">
        <f>'Ипотека в абс.вел.'!CJ93*100/'Ипотека в абс.вел.'!BX93-100</f>
        <v>36.079756748479667</v>
      </c>
      <c r="BX86" s="9">
        <f>'Ипотека в абс.вел.'!CK93*100/'Ипотека в абс.вел.'!BY93-100</f>
        <v>33.276143271695162</v>
      </c>
      <c r="BY86" s="9">
        <f>'Ипотека в абс.вел.'!CL93*100/'Ипотека в абс.вел.'!BZ93-100</f>
        <v>30.960281963023277</v>
      </c>
      <c r="BZ86" s="9">
        <f>'Ипотека в абс.вел.'!CM93*100/'Ипотека в абс.вел.'!CA93-100</f>
        <v>27.523000070076378</v>
      </c>
      <c r="CA86" s="9">
        <f>'Ипотека в абс.вел.'!CN93*100/'Ипотека в абс.вел.'!CB93-100</f>
        <v>26.550624914961034</v>
      </c>
      <c r="CB86" s="9">
        <f>'Ипотека в абс.вел.'!CO93*100/'Ипотека в абс.вел.'!CC93-100</f>
        <v>24.055192391987958</v>
      </c>
      <c r="CC86" s="9">
        <f>'Ипотека в абс.вел.'!CP93*100/'Ипотека в абс.вел.'!CD93-100</f>
        <v>20.959338387319093</v>
      </c>
      <c r="CD86" s="9">
        <f>'Ипотека в абс.вел.'!CQ93*100/'Ипотека в абс.вел.'!CE93-100</f>
        <v>16.934155285114528</v>
      </c>
      <c r="CE86" s="9">
        <f>'Ипотека в абс.вел.'!CR93*100/'Ипотека в абс.вел.'!CF93-100</f>
        <v>13.853003242575525</v>
      </c>
      <c r="CF86" s="9">
        <f>'Ипотека в абс.вел.'!CS93*100/'Ипотека в абс.вел.'!CG93-100</f>
        <v>10.456218237046556</v>
      </c>
      <c r="CG86" s="9">
        <f>'Ипотека в абс.вел.'!CT93*100/'Ипотека в абс.вел.'!CH93-100</f>
        <v>9.0185222878078548</v>
      </c>
      <c r="CH86" s="9">
        <f>'Ипотека в абс.вел.'!CU93*100/'Ипотека в абс.вел.'!CI93-100</f>
        <v>2.8846773154708245</v>
      </c>
      <c r="CI86" s="9">
        <f>'Ипотека в абс.вел.'!CV93*100/'Ипотека в абс.вел.'!CJ93-100</f>
        <v>3.1451191576578452</v>
      </c>
      <c r="CJ86" s="9">
        <f>'Ипотека в абс.вел.'!CW93*100/'Ипотека в абс.вел.'!CK93-100</f>
        <v>2.5460498084900109</v>
      </c>
      <c r="CK86" s="9">
        <f>'Ипотека в абс.вел.'!CX93*100/'Ипотека в абс.вел.'!CL93-100</f>
        <v>2.5189650288016594</v>
      </c>
      <c r="CL86" s="9">
        <f>'Ипотека в абс.вел.'!CY93*100/'Ипотека в абс.вел.'!CM93-100</f>
        <v>3.3716950323431547</v>
      </c>
      <c r="CM86" s="9">
        <f>'Ипотека в абс.вел.'!CZ93*100/'Ипотека в абс.вел.'!CN93-100</f>
        <v>2.3292605193029914</v>
      </c>
      <c r="CN86" s="9">
        <f>'Ипотека в абс.вел.'!DA93*100/'Ипотека в абс.вел.'!CO93-100</f>
        <v>-0.19510546448927357</v>
      </c>
      <c r="CO86" s="9">
        <f>'Ипотека в абс.вел.'!DB93*100/'Ипотека в абс.вел.'!CP93-100</f>
        <v>0.33350046340611073</v>
      </c>
      <c r="CP86" s="9">
        <f>'Ипотека в абс.вел.'!DC93*100/'Ипотека в абс.вел.'!CQ93-100</f>
        <v>1.4959741253285443</v>
      </c>
      <c r="CQ86" s="9">
        <f>'Ипотека в абс.вел.'!DD93*100/'Ипотека в абс.вел.'!CR93-100</f>
        <v>2.6513867227232595</v>
      </c>
      <c r="CR86" s="9">
        <f>'Ипотека в абс.вел.'!DE93*100/'Ипотека в абс.вел.'!CS93-100</f>
        <v>4.2489215264084379</v>
      </c>
      <c r="CS86" s="9">
        <f>'Ипотека в абс.вел.'!DF93*100/'Ипотека в абс.вел.'!CT93-100</f>
        <v>3.5750026138519218</v>
      </c>
    </row>
    <row r="87" spans="1:97" x14ac:dyDescent="0.25">
      <c r="A87" s="8" t="s">
        <v>87</v>
      </c>
      <c r="B87" s="9">
        <f>'Ипотека в абс.вел.'!O94*100/'Ипотека в абс.вел.'!C94-100</f>
        <v>14.852498618905614</v>
      </c>
      <c r="C87" s="9">
        <f>'Ипотека в абс.вел.'!P94*100/'Ипотека в абс.вел.'!D94-100</f>
        <v>16.554078677904414</v>
      </c>
      <c r="D87" s="9">
        <f>'Ипотека в абс.вел.'!Q94*100/'Ипотека в абс.вел.'!E94-100</f>
        <v>18.125592127237098</v>
      </c>
      <c r="E87" s="9">
        <f>'Ипотека в абс.вел.'!R94*100/'Ипотека в абс.вел.'!F94-100</f>
        <v>17.482564683832564</v>
      </c>
      <c r="F87" s="9">
        <f>'Ипотека в абс.вел.'!S94*100/'Ипотека в абс.вел.'!G94-100</f>
        <v>18.96486524444569</v>
      </c>
      <c r="G87" s="9">
        <f>'Ипотека в абс.вел.'!T94*100/'Ипотека в абс.вел.'!H94-100</f>
        <v>18.531552488143674</v>
      </c>
      <c r="H87" s="9">
        <f>'Ипотека в абс.вел.'!U94*100/'Ипотека в абс.вел.'!I94-100</f>
        <v>19.823087881450022</v>
      </c>
      <c r="I87" s="9">
        <f>'Ипотека в абс.вел.'!V94*100/'Ипотека в абс.вел.'!J94-100</f>
        <v>20.621844877327035</v>
      </c>
      <c r="J87" s="9">
        <f>'Ипотека в абс.вел.'!W94*100/'Ипотека в абс.вел.'!K94-100</f>
        <v>22.719616820109124</v>
      </c>
      <c r="K87" s="9">
        <f>'Ипотека в абс.вел.'!X94*100/'Ипотека в абс.вел.'!L94-100</f>
        <v>19.120432780446848</v>
      </c>
      <c r="L87" s="9">
        <f>'Ипотека в абс.вел.'!Y94*100/'Ипотека в абс.вел.'!M94-100</f>
        <v>23.355917180515675</v>
      </c>
      <c r="M87" s="9">
        <f>'Ипотека в абс.вел.'!Z94*100/'Ипотека в абс.вел.'!N94-100</f>
        <v>22.456173217248306</v>
      </c>
      <c r="N87" s="9">
        <f>'Ипотека в абс.вел.'!AA94*100/'Ипотека в абс.вел.'!O94-100</f>
        <v>19.385394887754657</v>
      </c>
      <c r="O87" s="9">
        <f>'Ипотека в абс.вел.'!AB94*100/'Ипотека в абс.вел.'!P94-100</f>
        <v>18.120862763333349</v>
      </c>
      <c r="P87" s="9">
        <f>'Ипотека в абс.вел.'!AC94*100/'Ипотека в абс.вел.'!Q94-100</f>
        <v>17.586848933142889</v>
      </c>
      <c r="Q87" s="9">
        <f>'Ипотека в абс.вел.'!AD94*100/'Ипотека в абс.вел.'!R94-100</f>
        <v>18.155796006123083</v>
      </c>
      <c r="R87" s="9">
        <f>'Ипотека в абс.вел.'!AE94*100/'Ипотека в абс.вел.'!S94-100</f>
        <v>16.394033921362606</v>
      </c>
      <c r="S87" s="9">
        <f>'Ипотека в абс.вел.'!AF94*100/'Ипотека в абс.вел.'!T94-100</f>
        <v>15.560213817422479</v>
      </c>
      <c r="T87" s="9">
        <f>'Ипотека в абс.вел.'!AG94*100/'Ипотека в абс.вел.'!U94-100</f>
        <v>14.411317139153468</v>
      </c>
      <c r="U87" s="9">
        <f>'Ипотека в абс.вел.'!AH94*100/'Ипотека в абс.вел.'!V94-100</f>
        <v>16.191894216412464</v>
      </c>
      <c r="V87" s="9">
        <f>'Ипотека в абс.вел.'!AI94*100/'Ипотека в абс.вел.'!W94-100</f>
        <v>15.096737415688935</v>
      </c>
      <c r="W87" s="9">
        <f>'Ипотека в абс.вел.'!AJ94*100/'Ипотека в абс.вел.'!X94-100</f>
        <v>16.606790172166498</v>
      </c>
      <c r="X87" s="9">
        <f>'Ипотека в абс.вел.'!AK94*100/'Ипотека в абс.вел.'!Y94-100</f>
        <v>13.385630413192501</v>
      </c>
      <c r="Y87" s="9">
        <f>'Ипотека в абс.вел.'!AL94*100/'Ипотека в абс.вел.'!Z94-100</f>
        <v>13.787427556933793</v>
      </c>
      <c r="Z87" s="9">
        <f>'Ипотека в абс.вел.'!AM94*100/'Ипотека в абс.вел.'!AA94-100</f>
        <v>15.316965921582991</v>
      </c>
      <c r="AA87" s="9">
        <f>'Ипотека в абс.вел.'!AN94*100/'Ипотека в абс.вел.'!AB94-100</f>
        <v>14.859728506787334</v>
      </c>
      <c r="AB87" s="9">
        <f>'Ипотека в абс.вел.'!AO94*100/'Ипотека в абс.вел.'!AC94-100</f>
        <v>15.258953415312803</v>
      </c>
      <c r="AC87" s="9">
        <f>'Ипотека в абс.вел.'!AP94*100/'Ипотека в абс.вел.'!AD94-100</f>
        <v>14.172044912032533</v>
      </c>
      <c r="AD87" s="9">
        <f>'Ипотека в абс.вел.'!AQ94*100/'Ипотека в абс.вел.'!AE94-100</f>
        <v>13.479898397127087</v>
      </c>
      <c r="AE87" s="9">
        <f>'Ипотека в абс.вел.'!AR94*100/'Ипотека в абс.вел.'!AF94-100</f>
        <v>13.840291009873553</v>
      </c>
      <c r="AF87" s="9">
        <f>'Ипотека в абс.вел.'!AS94*100/'Ипотека в абс.вел.'!AG94-100</f>
        <v>13.844063190079837</v>
      </c>
      <c r="AG87" s="9">
        <f>'Ипотека в абс.вел.'!AT94*100/'Ипотека в абс.вел.'!AH94-100</f>
        <v>14.841137123745824</v>
      </c>
      <c r="AH87" s="9">
        <f>'Ипотека в абс.вел.'!AU94*100/'Ипотека в абс.вел.'!AI94-100</f>
        <v>16.121361213612133</v>
      </c>
      <c r="AI87" s="9">
        <f>'Ипотека в абс.вел.'!AV94*100/'Ипотека в абс.вел.'!AJ94-100</f>
        <v>19.785351466491889</v>
      </c>
      <c r="AJ87" s="9">
        <f>'Ипотека в абс.вел.'!AW94*100/'Ипотека в абс.вел.'!AK94-100</f>
        <v>17.144703886240606</v>
      </c>
      <c r="AK87" s="9">
        <f>'Ипотека в абс.вел.'!AX94*100/'Ипотека в абс.вел.'!AL94-100</f>
        <v>19.692992921339382</v>
      </c>
      <c r="AL87" s="9">
        <f>'Ипотека в абс.вел.'!AY94*100/'Ипотека в абс.вел.'!AM94-100</f>
        <v>21.139180171591988</v>
      </c>
      <c r="AM87" s="9">
        <f>'Ипотека в абс.вел.'!AZ94*100/'Ипотека в абс.вел.'!AN94-100</f>
        <v>23.109045067759212</v>
      </c>
      <c r="AN87" s="9">
        <f>'Ипотека в абс.вел.'!BA94*100/'Ипотека в абс.вел.'!AO94-100</f>
        <v>24.188147340549804</v>
      </c>
      <c r="AO87" s="9">
        <f>'Ипотека в абс.вел.'!BB94*100/'Ипотека в абс.вел.'!AP94-100</f>
        <v>27.172061328790463</v>
      </c>
      <c r="AP87" s="9">
        <f>'Ипотека в абс.вел.'!BC94*100/'Ипотека в абс.вел.'!AQ94-100</f>
        <v>29.360913862303192</v>
      </c>
      <c r="AQ87" s="9">
        <f>'Ипотека в абс.вел.'!BD94*100/'Ипотека в абс.вел.'!AR94-100</f>
        <v>31.870054777845411</v>
      </c>
      <c r="AR87" s="9">
        <f>'Ипотека в абс.вел.'!BE94*100/'Ипотека в абс.вел.'!AS94-100</f>
        <v>33.452700686362277</v>
      </c>
      <c r="AS87" s="9">
        <f>'Ипотека в абс.вел.'!BF94*100/'Ипотека в абс.вел.'!AT94-100</f>
        <v>33.702220604295604</v>
      </c>
      <c r="AT87" s="9">
        <f>'Ипотека в абс.вел.'!BG94*100/'Ипотека в абс.вел.'!AU94-100</f>
        <v>32.914342207471236</v>
      </c>
      <c r="AU87" s="9">
        <f>'Ипотека в абс.вел.'!BH94*100/'Ипотека в абс.вел.'!AV94-100</f>
        <v>31.837767594555771</v>
      </c>
      <c r="AV87" s="9">
        <f>'Ипотека в абс.вел.'!BI94*100/'Ипотека в абс.вел.'!AW94-100</f>
        <v>33.940271742878821</v>
      </c>
      <c r="AW87" s="9">
        <f>'Ипотека в абс.вел.'!BJ94*100/'Ипотека в абс.вел.'!AX94-100</f>
        <v>34.72655990431258</v>
      </c>
      <c r="AX87" s="9">
        <f>'Ипотека в абс.вел.'!BK94*100/'Ипотека в абс.вел.'!AY94-100</f>
        <v>34.133385795789877</v>
      </c>
      <c r="AY87" s="9">
        <f>'Ипотека в абс.вел.'!BL94*100/'Ипотека в абс.вел.'!AZ94-100</f>
        <v>32.723199999999991</v>
      </c>
      <c r="AZ87" s="9">
        <f>'Ипотека в абс.вел.'!BM94*100/'Ипотека в абс.вел.'!BA94-100</f>
        <v>32.062456888442966</v>
      </c>
      <c r="BA87" s="9">
        <f>'Ипотека в абс.вел.'!BN94*100/'Ипотека в абс.вел.'!BB94-100</f>
        <v>27.199659014796325</v>
      </c>
      <c r="BB87" s="9">
        <f>'Ипотека в абс.вел.'!BO94*100/'Ипотека в абс.вел.'!BC94-100</f>
        <v>23.6217183770883</v>
      </c>
      <c r="BC87" s="9">
        <f>'Ипотека в абс.вел.'!BP94*100/'Ипотека в абс.вел.'!BD94-100</f>
        <v>19.552299082674665</v>
      </c>
      <c r="BD87" s="9">
        <f>'Ипотека в абс.вел.'!BQ94*100/'Ипотека в абс.вел.'!BE94-100</f>
        <v>17.486583184257597</v>
      </c>
      <c r="BE87" s="9">
        <f>'Ипотека в абс.вел.'!BR94*100/'Ипотека в абс.вел.'!BF94-100</f>
        <v>15.307122631235032</v>
      </c>
      <c r="BF87" s="9">
        <f>'Ипотека в абс.вел.'!BS94*100/'Ипотека в абс.вел.'!BG94-100</f>
        <v>15.588141536499847</v>
      </c>
      <c r="BG87" s="9">
        <f>'Ипотека в абс.вел.'!BT94*100/'Ипотека в абс.вел.'!BH94-100</f>
        <v>14.769661755550942</v>
      </c>
      <c r="BH87" s="9">
        <f>'Ипотека в абс.вел.'!BU94*100/'Ипотека в абс.вел.'!BI94-100</f>
        <v>15.669412976313083</v>
      </c>
      <c r="BI87" s="9">
        <f>'Ипотека в абс.вел.'!BV94*100/'Ипотека в абс.вел.'!BJ94-100</f>
        <v>12.803945745992607</v>
      </c>
      <c r="BJ87" s="9">
        <f>'Ипотека в абс.вел.'!BW94*100/'Ипотека в абс.вел.'!BK94-100</f>
        <v>12.789674391317106</v>
      </c>
      <c r="BK87" s="9">
        <f>'Ипотека в абс.вел.'!BX94*100/'Ипотека в абс.вел.'!BL94-100</f>
        <v>12.590413733243324</v>
      </c>
      <c r="BL87" s="9">
        <f>'Ипотека в абс.вел.'!BY94*100/'Ипотека в абс.вел.'!BM94-100</f>
        <v>12.568850902184238</v>
      </c>
      <c r="BM87" s="9">
        <f>'Ипотека в абс.вел.'!BZ94*100/'Ипотека в абс.вел.'!BN94-100</f>
        <v>14.648157012924841</v>
      </c>
      <c r="BN87" s="9">
        <f>'Ипотека в абс.вел.'!CA94*100/'Ипотека в абс.вел.'!BO94-100</f>
        <v>18.297215116559684</v>
      </c>
      <c r="BO87" s="9">
        <f>'Ипотека в абс.вел.'!CB94*100/'Ипотека в абс.вел.'!BP94-100</f>
        <v>20.635073834571955</v>
      </c>
      <c r="BP87" s="9">
        <f>'Ипотека в абс.вел.'!CC94*100/'Ипотека в абс.вел.'!BQ94-100</f>
        <v>19.504187285877421</v>
      </c>
      <c r="BQ87" s="9">
        <f>'Ипотека в абс.вел.'!CD94*100/'Ипотека в абс.вел.'!BR94-100</f>
        <v>21.662337662337663</v>
      </c>
      <c r="BR87" s="9">
        <f>'Ипотека в абс.вел.'!CE94*100/'Ипотека в абс.вел.'!BS94-100</f>
        <v>22.370840227983081</v>
      </c>
      <c r="BS87" s="9">
        <f>'Ипотека в абс.вел.'!CF94*100/'Ипотека в абс.вел.'!BT94-100</f>
        <v>23.649595443655926</v>
      </c>
      <c r="BT87" s="9">
        <f>'Ипотека в абс.вел.'!CG94*100/'Ипотека в абс.вел.'!BU94-100</f>
        <v>23.153630414459329</v>
      </c>
      <c r="BU87" s="9">
        <f>'Ипотека в абс.вел.'!CH94*100/'Ипотека в абс.вел.'!BV94-100</f>
        <v>20.79489309606052</v>
      </c>
      <c r="BV87" s="9">
        <f>'Ипотека в абс.вел.'!CI94*100/'Ипотека в абс.вел.'!BW94-100</f>
        <v>20.195058517555267</v>
      </c>
      <c r="BW87" s="9">
        <f>'Ипотека в абс.вел.'!CJ94*100/'Ипотека в абс.вел.'!BX94-100</f>
        <v>18.540408582808681</v>
      </c>
      <c r="BX87" s="9">
        <f>'Ипотека в абс.вел.'!CK94*100/'Ипотека в абс.вел.'!BY94-100</f>
        <v>17.66145020458093</v>
      </c>
      <c r="BY87" s="9">
        <f>'Ипотека в абс.вел.'!CL94*100/'Ипотека в абс.вел.'!BZ94-100</f>
        <v>17.123173277661792</v>
      </c>
      <c r="BZ87" s="9">
        <f>'Ипотека в абс.вел.'!CM94*100/'Ипотека в абс.вел.'!CA94-100</f>
        <v>15.605875152998777</v>
      </c>
      <c r="CA87" s="9">
        <f>'Ипотека в абс.вел.'!CN94*100/'Ипотека в абс.вел.'!CB94-100</f>
        <v>15.261220897671819</v>
      </c>
      <c r="CB87" s="9">
        <f>'Ипотека в абс.вел.'!CO94*100/'Ипотека в абс.вел.'!CC94-100</f>
        <v>13.884132988254038</v>
      </c>
      <c r="CC87" s="9">
        <f>'Ипотека в абс.вел.'!CP94*100/'Ипотека в абс.вел.'!CD94-100</f>
        <v>11.179256268923226</v>
      </c>
      <c r="CD87" s="9">
        <f>'Ипотека в абс.вел.'!CQ94*100/'Ипотека в абс.вел.'!CE94-100</f>
        <v>7.3582992149645037</v>
      </c>
      <c r="CE87" s="9">
        <f>'Ипотека в абс.вел.'!CR94*100/'Ипотека в абс.вел.'!CF94-100</f>
        <v>4.8364101626759322</v>
      </c>
      <c r="CF87" s="9">
        <f>'Ипотека в абс.вел.'!CS94*100/'Ипотека в абс.вел.'!CG94-100</f>
        <v>2.6858010410641953</v>
      </c>
      <c r="CG87" s="9">
        <f>'Ипотека в абс.вел.'!CT94*100/'Ипотека в абс.вел.'!CH94-100</f>
        <v>2.483078148188369</v>
      </c>
      <c r="CH87" s="9">
        <f>'Ипотека в абс.вел.'!CU94*100/'Ипотека в абс.вел.'!CI94-100</f>
        <v>-5.5898157163979931</v>
      </c>
      <c r="CI87" s="9">
        <f>'Ипотека в абс.вел.'!CV94*100/'Ипотека в абс.вел.'!CJ94-100</f>
        <v>-5.6615362381674998</v>
      </c>
      <c r="CJ87" s="9">
        <f>'Ипотека в абс.вел.'!CW94*100/'Ипотека в абс.вел.'!CK94-100</f>
        <v>-6.7469706746970672</v>
      </c>
      <c r="CK87" s="9">
        <f>'Ипотека в абс.вел.'!CX94*100/'Ипотека в абс.вел.'!CL94-100</f>
        <v>-6.8838900573954618</v>
      </c>
      <c r="CL87" s="9">
        <f>'Ипотека в абс.вел.'!CY94*100/'Ипотека в абс.вел.'!CM94-100</f>
        <v>-7.0337038997706003</v>
      </c>
      <c r="CM87" s="9">
        <f>'Ипотека в абс.вел.'!CZ94*100/'Ипотека в абс.вел.'!CN94-100</f>
        <v>-8.3816332905285833</v>
      </c>
      <c r="CN87" s="9">
        <f>'Ипотека в абс.вел.'!DA94*100/'Ипотека в абс.вел.'!CO94-100</f>
        <v>-9.558772113838188</v>
      </c>
      <c r="CO87" s="9">
        <f>'Ипотека в абс.вел.'!DB94*100/'Ипотека в абс.вел.'!CP94-100</f>
        <v>-8.8471475455624642</v>
      </c>
      <c r="CP87" s="9">
        <f>'Ипотека в абс.вел.'!DC94*100/'Ипотека в абс.вел.'!CQ94-100</f>
        <v>-7.7531313414036873</v>
      </c>
      <c r="CQ87" s="9">
        <f>'Ипотека в абс.вел.'!DD94*100/'Ипотека в абс.вел.'!CR94-100</f>
        <v>-6.8275333007880619</v>
      </c>
      <c r="CR87" s="9">
        <f>'Ипотека в абс.вел.'!DE94*100/'Ипотека в абс.вел.'!CS94-100</f>
        <v>-4.7206674411236662</v>
      </c>
      <c r="CS87" s="9">
        <f>'Ипотека в абс.вел.'!DF94*100/'Ипотека в абс.вел.'!CT94-100</f>
        <v>-4.3548899798679059</v>
      </c>
    </row>
    <row r="88" spans="1:97" x14ac:dyDescent="0.25">
      <c r="A88" s="8" t="s">
        <v>88</v>
      </c>
      <c r="B88" s="9">
        <f>'Ипотека в абс.вел.'!O95*100/'Ипотека в абс.вел.'!C95-100</f>
        <v>19.451758345755351</v>
      </c>
      <c r="C88" s="9">
        <f>'Ипотека в абс.вел.'!P95*100/'Ипотека в абс.вел.'!D95-100</f>
        <v>21.339272433713674</v>
      </c>
      <c r="D88" s="9">
        <f>'Ипотека в абс.вел.'!Q95*100/'Ипотека в абс.вел.'!E95-100</f>
        <v>23.771439034080643</v>
      </c>
      <c r="E88" s="9">
        <f>'Ипотека в абс.вел.'!R95*100/'Ипотека в абс.вел.'!F95-100</f>
        <v>24.263395486557997</v>
      </c>
      <c r="F88" s="9">
        <f>'Ипотека в абс.вел.'!S95*100/'Ипотека в абс.вел.'!G95-100</f>
        <v>25.938888459606687</v>
      </c>
      <c r="G88" s="9">
        <f>'Ипотека в абс.вел.'!T95*100/'Ипотека в абс.вел.'!H95-100</f>
        <v>26.932684704821767</v>
      </c>
      <c r="H88" s="9">
        <f>'Ипотека в абс.вел.'!U95*100/'Ипотека в абс.вел.'!I95-100</f>
        <v>27.526492601298642</v>
      </c>
      <c r="I88" s="9">
        <f>'Ипотека в абс.вел.'!V95*100/'Ипотека в абс.вел.'!J95-100</f>
        <v>27.959987470033596</v>
      </c>
      <c r="J88" s="9">
        <f>'Ипотека в абс.вел.'!W95*100/'Ипотека в абс.вел.'!K95-100</f>
        <v>28.088468683833213</v>
      </c>
      <c r="K88" s="9">
        <f>'Ипотека в абс.вел.'!X95*100/'Ипотека в абс.вел.'!L95-100</f>
        <v>23.437276131489</v>
      </c>
      <c r="L88" s="9">
        <f>'Ипотека в абс.вел.'!Y95*100/'Ипотека в абс.вел.'!M95-100</f>
        <v>29.253224714051839</v>
      </c>
      <c r="M88" s="9">
        <f>'Ипотека в абс.вел.'!Z95*100/'Ипотека в абс.вел.'!N95-100</f>
        <v>29.165411908563698</v>
      </c>
      <c r="N88" s="9">
        <f>'Ипотека в абс.вел.'!AA95*100/'Ипотека в абс.вел.'!O95-100</f>
        <v>24.305228738454232</v>
      </c>
      <c r="O88" s="9">
        <f>'Ипотека в абс.вел.'!AB95*100/'Ипотека в абс.вел.'!P95-100</f>
        <v>22.934017529414675</v>
      </c>
      <c r="P88" s="9">
        <f>'Ипотека в абс.вел.'!AC95*100/'Ипотека в абс.вел.'!Q95-100</f>
        <v>22.454050724886415</v>
      </c>
      <c r="Q88" s="9">
        <f>'Ипотека в абс.вел.'!AD95*100/'Ипотека в абс.вел.'!R95-100</f>
        <v>21.896869836780837</v>
      </c>
      <c r="R88" s="9">
        <f>'Ипотека в абс.вел.'!AE95*100/'Ипотека в абс.вел.'!S95-100</f>
        <v>20.437574130252969</v>
      </c>
      <c r="S88" s="9">
        <f>'Ипотека в абс.вел.'!AF95*100/'Ипотека в абс.вел.'!T95-100</f>
        <v>19.019969312689568</v>
      </c>
      <c r="T88" s="9">
        <f>'Ипотека в абс.вел.'!AG95*100/'Ипотека в абс.вел.'!U95-100</f>
        <v>16.935134607792463</v>
      </c>
      <c r="U88" s="9">
        <f>'Ипотека в абс.вел.'!AH95*100/'Ипотека в абс.вел.'!V95-100</f>
        <v>15.61860938504087</v>
      </c>
      <c r="V88" s="9">
        <f>'Ипотека в абс.вел.'!AI95*100/'Ипотека в абс.вел.'!W95-100</f>
        <v>14.677755297638811</v>
      </c>
      <c r="W88" s="9">
        <f>'Ипотека в абс.вел.'!AJ95*100/'Ипотека в абс.вел.'!X95-100</f>
        <v>15.01335589132313</v>
      </c>
      <c r="X88" s="9">
        <f>'Ипотека в абс.вел.'!AK95*100/'Ипотека в абс.вел.'!Y95-100</f>
        <v>12.49319622288094</v>
      </c>
      <c r="Y88" s="9">
        <f>'Ипотека в абс.вел.'!AL95*100/'Ипотека в абс.вел.'!Z95-100</f>
        <v>14.050680530269474</v>
      </c>
      <c r="Z88" s="9">
        <f>'Ипотека в абс.вел.'!AM95*100/'Ипотека в абс.вел.'!AA95-100</f>
        <v>17.034346999728484</v>
      </c>
      <c r="AA88" s="9">
        <f>'Ипотека в абс.вел.'!AN95*100/'Ипотека в абс.вел.'!AB95-100</f>
        <v>17.969509130507618</v>
      </c>
      <c r="AB88" s="9">
        <f>'Ипотека в абс.вел.'!AO95*100/'Ипотека в абс.вел.'!AC95-100</f>
        <v>17.716146861429138</v>
      </c>
      <c r="AC88" s="9">
        <f>'Ипотека в абс.вел.'!AP95*100/'Ипотека в абс.вел.'!AD95-100</f>
        <v>18.351587993925889</v>
      </c>
      <c r="AD88" s="9">
        <f>'Ипотека в абс.вел.'!AQ95*100/'Ипотека в абс.вел.'!AE95-100</f>
        <v>18.807909064858151</v>
      </c>
      <c r="AE88" s="9">
        <f>'Ипотека в абс.вел.'!AR95*100/'Ипотека в абс.вел.'!AF95-100</f>
        <v>20.047702736630683</v>
      </c>
      <c r="AF88" s="9">
        <f>'Ипотека в абс.вел.'!AS95*100/'Ипотека в абс.вел.'!AG95-100</f>
        <v>22.462027882606122</v>
      </c>
      <c r="AG88" s="9">
        <f>'Ипотека в абс.вел.'!AT95*100/'Ипотека в абс.вел.'!AH95-100</f>
        <v>24.645516048314846</v>
      </c>
      <c r="AH88" s="9">
        <f>'Ипотека в абс.вел.'!AU95*100/'Ипотека в абс.вел.'!AI95-100</f>
        <v>27.410052183466078</v>
      </c>
      <c r="AI88" s="9">
        <f>'Ипотека в абс.вел.'!AV95*100/'Ипотека в абс.вел.'!AJ95-100</f>
        <v>33.002902847260827</v>
      </c>
      <c r="AJ88" s="9">
        <f>'Ипотека в абс.вел.'!AW95*100/'Ипотека в абс.вел.'!AK95-100</f>
        <v>30.514406396138185</v>
      </c>
      <c r="AK88" s="9">
        <f>'Ипотека в абс.вел.'!AX95*100/'Ипотека в абс.вел.'!AL95-100</f>
        <v>28.594512015982133</v>
      </c>
      <c r="AL88" s="9">
        <f>'Ипотека в абс.вел.'!AY95*100/'Ипотека в абс.вел.'!AM95-100</f>
        <v>28.097903314676785</v>
      </c>
      <c r="AM88" s="9">
        <f>'Ипотека в абс.вел.'!AZ95*100/'Ипотека в абс.вел.'!AN95-100</f>
        <v>28.467961826857533</v>
      </c>
      <c r="AN88" s="9">
        <f>'Ипотека в абс.вел.'!BA95*100/'Ипотека в абс.вел.'!AO95-100</f>
        <v>30.236717811128813</v>
      </c>
      <c r="AO88" s="9">
        <f>'Ипотека в абс.вел.'!BB95*100/'Ипотека в абс.вел.'!AP95-100</f>
        <v>31.975649040430227</v>
      </c>
      <c r="AP88" s="9">
        <f>'Ипотека в абс.вел.'!BC95*100/'Ипотека в абс.вел.'!AQ95-100</f>
        <v>33.386932518625713</v>
      </c>
      <c r="AQ88" s="9">
        <f>'Ипотека в абс.вел.'!BD95*100/'Ипотека в абс.вел.'!AR95-100</f>
        <v>35.511868660462198</v>
      </c>
      <c r="AR88" s="9">
        <f>'Ипотека в абс.вел.'!BE95*100/'Ипотека в абс.вел.'!AS95-100</f>
        <v>36.750286514707767</v>
      </c>
      <c r="AS88" s="9">
        <f>'Ипотека в абс.вел.'!BF95*100/'Ипотека в абс.вел.'!AT95-100</f>
        <v>36.494089072839472</v>
      </c>
      <c r="AT88" s="9">
        <f>'Ипотека в абс.вел.'!BG95*100/'Ипотека в абс.вел.'!AU95-100</f>
        <v>35.539268520514469</v>
      </c>
      <c r="AU88" s="9">
        <f>'Ипотека в абс.вел.'!BH95*100/'Ипотека в абс.вел.'!AV95-100</f>
        <v>33.875873598179652</v>
      </c>
      <c r="AV88" s="9">
        <f>'Ипотека в абс.вел.'!BI95*100/'Ипотека в абс.вел.'!AW95-100</f>
        <v>32.286922952449203</v>
      </c>
      <c r="AW88" s="9">
        <f>'Ипотека в абс.вел.'!BJ95*100/'Ипотека в абс.вел.'!AX95-100</f>
        <v>36.329990176144008</v>
      </c>
      <c r="AX88" s="9">
        <f>'Ипотека в абс.вел.'!BK95*100/'Ипотека в абс.вел.'!AY95-100</f>
        <v>36.731413565154384</v>
      </c>
      <c r="AY88" s="9">
        <f>'Ипотека в абс.вел.'!BL95*100/'Ипотека в абс.вел.'!AZ95-100</f>
        <v>35.72549799915987</v>
      </c>
      <c r="AZ88" s="9">
        <f>'Ипотека в абс.вел.'!BM95*100/'Ипотека в абс.вел.'!BA95-100</f>
        <v>34.946351931330469</v>
      </c>
      <c r="BA88" s="9">
        <f>'Ипотека в абс.вел.'!BN95*100/'Ипотека в абс.вел.'!BB95-100</f>
        <v>30.158861492636106</v>
      </c>
      <c r="BB88" s="9">
        <f>'Ипотека в абс.вел.'!BO95*100/'Ипотека в абс.вел.'!BC95-100</f>
        <v>26.207506228401513</v>
      </c>
      <c r="BC88" s="9">
        <f>'Ипотека в абс.вел.'!BP95*100/'Ипотека в абс.вел.'!BD95-100</f>
        <v>22.194999614167756</v>
      </c>
      <c r="BD88" s="9">
        <f>'Ипотека в абс.вел.'!BQ95*100/'Ипотека в абс.вел.'!BE95-100</f>
        <v>19.491572772138937</v>
      </c>
      <c r="BE88" s="9">
        <f>'Ипотека в абс.вел.'!BR95*100/'Ипотека в абс.вел.'!BF95-100</f>
        <v>16.806478556124489</v>
      </c>
      <c r="BF88" s="9">
        <f>'Ипотека в абс.вел.'!BS95*100/'Ипотека в абс.вел.'!BG95-100</f>
        <v>16.439590733181362</v>
      </c>
      <c r="BG88" s="9">
        <f>'Ипотека в абс.вел.'!BT95*100/'Ипотека в абс.вел.'!BH95-100</f>
        <v>16.243778074541709</v>
      </c>
      <c r="BH88" s="9">
        <f>'Ипотека в абс.вел.'!BU95*100/'Ипотека в абс.вел.'!BI95-100</f>
        <v>19.036801453884593</v>
      </c>
      <c r="BI88" s="9">
        <f>'Ипотека в абс.вел.'!BV95*100/'Ипотека в абс.вел.'!BJ95-100</f>
        <v>15.675431099492229</v>
      </c>
      <c r="BJ88" s="9">
        <f>'Ипотека в абс.вел.'!BW95*100/'Ипотека в абс.вел.'!BK95-100</f>
        <v>14.666291372088011</v>
      </c>
      <c r="BK88" s="9">
        <f>'Ипотека в абс.вел.'!BX95*100/'Ипотека в абс.вел.'!BL95-100</f>
        <v>14.546343052614432</v>
      </c>
      <c r="BL88" s="9">
        <f>'Ипотека в абс.вел.'!BY95*100/'Ипотека в абс.вел.'!BM95-100</f>
        <v>14.225968036892738</v>
      </c>
      <c r="BM88" s="9">
        <f>'Ипотека в абс.вел.'!BZ95*100/'Ипотека в абс.вел.'!BN95-100</f>
        <v>16.345114741593036</v>
      </c>
      <c r="BN88" s="9">
        <f>'Ипотека в абс.вел.'!CA95*100/'Ипотека в абс.вел.'!BO95-100</f>
        <v>19.120924605196123</v>
      </c>
      <c r="BO88" s="9">
        <f>'Ипотека в абс.вел.'!CB95*100/'Ипотека в абс.вел.'!BP95-100</f>
        <v>21.19480273440584</v>
      </c>
      <c r="BP88" s="9">
        <f>'Ипотека в абс.вел.'!CC95*100/'Ипотека в абс.вел.'!BQ95-100</f>
        <v>20.881844110908503</v>
      </c>
      <c r="BQ88" s="9">
        <f>'Ипотека в абс.вел.'!CD95*100/'Ипотека в абс.вел.'!BR95-100</f>
        <v>24.240634229752843</v>
      </c>
      <c r="BR88" s="9">
        <f>'Ипотека в абс.вел.'!CE95*100/'Ипотека в абс.вел.'!BS95-100</f>
        <v>24.933224063619249</v>
      </c>
      <c r="BS88" s="9">
        <f>'Ипотека в абс.вел.'!CF95*100/'Ипотека в абс.вел.'!BT95-100</f>
        <v>25.767997016038791</v>
      </c>
      <c r="BT88" s="9">
        <f>'Ипотека в абс.вел.'!CG95*100/'Ипотека в абс.вел.'!BU95-100</f>
        <v>26.243394010569588</v>
      </c>
      <c r="BU88" s="9">
        <f>'Ипотека в абс.вел.'!CH95*100/'Ипотека в абс.вел.'!BV95-100</f>
        <v>26.094137076796031</v>
      </c>
      <c r="BV88" s="9">
        <f>'Ипотека в абс.вел.'!CI95*100/'Ипотека в абс.вел.'!BW95-100</f>
        <v>26.286910692368778</v>
      </c>
      <c r="BW88" s="9">
        <f>'Ипотека в абс.вел.'!CJ95*100/'Ипотека в абс.вел.'!BX95-100</f>
        <v>24.751137656427758</v>
      </c>
      <c r="BX88" s="9">
        <f>'Ипотека в абс.вел.'!CK95*100/'Ипотека в абс.вел.'!BY95-100</f>
        <v>23.786387492865202</v>
      </c>
      <c r="BY88" s="9">
        <f>'Ипотека в абс.вел.'!CL95*100/'Ипотека в абс.вел.'!BZ95-100</f>
        <v>21.792402573454083</v>
      </c>
      <c r="BZ88" s="9">
        <f>'Ипотека в абс.вел.'!CM95*100/'Ипотека в абс.вел.'!CA95-100</f>
        <v>19.638633113715642</v>
      </c>
      <c r="CA88" s="9">
        <f>'Ипотека в абс.вел.'!CN95*100/'Ипотека в абс.вел.'!CB95-100</f>
        <v>18.776541698147611</v>
      </c>
      <c r="CB88" s="9">
        <f>'Ипотека в абс.вел.'!CO95*100/'Ипотека в абс.вел.'!CC95-100</f>
        <v>18.159078894776883</v>
      </c>
      <c r="CC88" s="9">
        <f>'Ипотека в абс.вел.'!CP95*100/'Ипотека в абс.вел.'!CD95-100</f>
        <v>16.036484660427405</v>
      </c>
      <c r="CD88" s="9">
        <f>'Ипотека в абс.вел.'!CQ95*100/'Ипотека в абс.вел.'!CE95-100</f>
        <v>12.798678344529336</v>
      </c>
      <c r="CE88" s="9">
        <f>'Ипотека в абс.вел.'!CR95*100/'Ипотека в абс.вел.'!CF95-100</f>
        <v>10.323147005789124</v>
      </c>
      <c r="CF88" s="9">
        <f>'Ипотека в абс.вел.'!CS95*100/'Ипотека в абс.вел.'!CG95-100</f>
        <v>9.5817295952184338</v>
      </c>
      <c r="CG88" s="9">
        <f>'Ипотека в абс.вел.'!CT95*100/'Ипотека в абс.вел.'!CH95-100</f>
        <v>8.6892082859407793</v>
      </c>
      <c r="CH88" s="9">
        <f>'Ипотека в абс.вел.'!CU95*100/'Ипотека в абс.вел.'!CI95-100</f>
        <v>5.7672078664532336</v>
      </c>
      <c r="CI88" s="9">
        <f>'Ипотека в абс.вел.'!CV95*100/'Ипотека в абс.вел.'!CJ95-100</f>
        <v>5.6483328583642134</v>
      </c>
      <c r="CJ88" s="9">
        <f>'Ипотека в абс.вел.'!CW95*100/'Ипотека в абс.вел.'!CK95-100</f>
        <v>4.7819876963910133</v>
      </c>
      <c r="CK88" s="9">
        <f>'Ипотека в абс.вел.'!CX95*100/'Ипотека в абс.вел.'!CL95-100</f>
        <v>5.5796686966566824</v>
      </c>
      <c r="CL88" s="9">
        <f>'Ипотека в абс.вел.'!CY95*100/'Ипотека в абс.вел.'!CM95-100</f>
        <v>6.6776881660373988</v>
      </c>
      <c r="CM88" s="9">
        <f>'Ипотека в абс.вел.'!CZ95*100/'Ипотека в абс.вел.'!CN95-100</f>
        <v>6.2469839877166038</v>
      </c>
      <c r="CN88" s="9">
        <f>'Ипотека в абс.вел.'!DA95*100/'Ипотека в абс.вел.'!CO95-100</f>
        <v>5.2813635520443398</v>
      </c>
      <c r="CO88" s="9">
        <f>'Ипотека в абс.вел.'!DB95*100/'Ипотека в абс.вел.'!CP95-100</f>
        <v>5.8032585372165499</v>
      </c>
      <c r="CP88" s="9">
        <f>'Ипотека в абс.вел.'!DC95*100/'Ипотека в абс.вел.'!CQ95-100</f>
        <v>7.2207803396620562</v>
      </c>
      <c r="CQ88" s="9">
        <f>'Ипотека в абс.вел.'!DD95*100/'Ипотека в абс.вел.'!CR95-100</f>
        <v>8.866857351771003</v>
      </c>
      <c r="CR88" s="9">
        <f>'Ипотека в абс.вел.'!DE95*100/'Ипотека в абс.вел.'!CS95-100</f>
        <v>8.5093965215361322</v>
      </c>
      <c r="CS88" s="9">
        <f>'Ипотека в абс.вел.'!DF95*100/'Ипотека в абс.вел.'!CT95-100</f>
        <v>8.5685292065706875</v>
      </c>
    </row>
    <row r="89" spans="1:97" ht="31.5" x14ac:dyDescent="0.25">
      <c r="A89" s="8" t="s">
        <v>89</v>
      </c>
      <c r="B89" s="9">
        <f>'Ипотека в абс.вел.'!O96*100/'Ипотека в абс.вел.'!C96-100</f>
        <v>10.418211330941489</v>
      </c>
      <c r="C89" s="9">
        <f>'Ипотека в абс.вел.'!P96*100/'Ипотека в абс.вел.'!D96-100</f>
        <v>12.046486900620124</v>
      </c>
      <c r="D89" s="9">
        <f>'Ипотека в абс.вел.'!Q96*100/'Ипотека в абс.вел.'!E96-100</f>
        <v>17.380302835223716</v>
      </c>
      <c r="E89" s="9">
        <f>'Ипотека в абс.вел.'!R96*100/'Ипотека в абс.вел.'!F96-100</f>
        <v>18.490896227722658</v>
      </c>
      <c r="F89" s="9">
        <f>'Ипотека в абс.вел.'!S96*100/'Ипотека в абс.вел.'!G96-100</f>
        <v>21.038881308535736</v>
      </c>
      <c r="G89" s="9">
        <f>'Ипотека в абс.вел.'!T96*100/'Ипотека в абс.вел.'!H96-100</f>
        <v>22.842154169001859</v>
      </c>
      <c r="H89" s="9">
        <f>'Ипотека в абс.вел.'!U96*100/'Ипотека в абс.вел.'!I96-100</f>
        <v>22.272645091303559</v>
      </c>
      <c r="I89" s="9">
        <f>'Ипотека в абс.вел.'!V96*100/'Ипотека в абс.вел.'!J96-100</f>
        <v>22.6655544785405</v>
      </c>
      <c r="J89" s="9">
        <f>'Ипотека в абс.вел.'!W96*100/'Ипотека в абс.вел.'!K96-100</f>
        <v>23.137856544708768</v>
      </c>
      <c r="K89" s="9">
        <f>'Ипотека в абс.вел.'!X96*100/'Ипотека в абс.вел.'!L96-100</f>
        <v>21.298274913346532</v>
      </c>
      <c r="L89" s="9">
        <f>'Ипотека в абс.вел.'!Y96*100/'Ипотека в абс.вел.'!M96-100</f>
        <v>22.336507295206431</v>
      </c>
      <c r="M89" s="9">
        <f>'Ипотека в абс.вел.'!Z96*100/'Ипотека в абс.вел.'!N96-100</f>
        <v>23.447105210204029</v>
      </c>
      <c r="N89" s="9">
        <f>'Ипотека в абс.вел.'!AA96*100/'Ипотека в абс.вел.'!O96-100</f>
        <v>18.481559107829966</v>
      </c>
      <c r="O89" s="9">
        <f>'Ипотека в абс.вел.'!AB96*100/'Ипотека в абс.вел.'!P96-100</f>
        <v>18.545294756851476</v>
      </c>
      <c r="P89" s="9">
        <f>'Ипотека в абс.вел.'!AC96*100/'Ипотека в абс.вел.'!Q96-100</f>
        <v>16.435058997764443</v>
      </c>
      <c r="Q89" s="9">
        <f>'Ипотека в абс.вел.'!AD96*100/'Ипотека в абс.вел.'!R96-100</f>
        <v>15.630454506617625</v>
      </c>
      <c r="R89" s="9">
        <f>'Ипотека в абс.вел.'!AE96*100/'Ипотека в абс.вел.'!S96-100</f>
        <v>14.779708954011681</v>
      </c>
      <c r="S89" s="9">
        <f>'Ипотека в абс.вел.'!AF96*100/'Ипотека в абс.вел.'!T96-100</f>
        <v>13.698094401212472</v>
      </c>
      <c r="T89" s="9">
        <f>'Ипотека в абс.вел.'!AG96*100/'Ипотека в абс.вел.'!U96-100</f>
        <v>13.434008656472386</v>
      </c>
      <c r="U89" s="9">
        <f>'Ипотека в абс.вел.'!AH96*100/'Ипотека в абс.вел.'!V96-100</f>
        <v>12.399848852624913</v>
      </c>
      <c r="V89" s="9">
        <f>'Ипотека в абс.вел.'!AI96*100/'Ипотека в абс.вел.'!W96-100</f>
        <v>10.573745670438285</v>
      </c>
      <c r="W89" s="9">
        <f>'Ипотека в абс.вел.'!AJ96*100/'Ипотека в абс.вел.'!X96-100</f>
        <v>12.227221395599386</v>
      </c>
      <c r="X89" s="9">
        <f>'Ипотека в абс.вел.'!AK96*100/'Ипотека в абс.вел.'!Y96-100</f>
        <v>11.860970065822315</v>
      </c>
      <c r="Y89" s="9">
        <f>'Ипотека в абс.вел.'!AL96*100/'Ипотека в абс.вел.'!Z96-100</f>
        <v>9.8588966814418342</v>
      </c>
      <c r="Z89" s="9">
        <f>'Ипотека в абс.вел.'!AM96*100/'Ипотека в абс.вел.'!AA96-100</f>
        <v>13.109644297763111</v>
      </c>
      <c r="AA89" s="9">
        <f>'Ипотека в абс.вел.'!AN96*100/'Ипотека в абс.вел.'!AB96-100</f>
        <v>10.163111668757836</v>
      </c>
      <c r="AB89" s="9">
        <f>'Ипотека в абс.вел.'!AO96*100/'Ипотека в абс.вел.'!AC96-100</f>
        <v>11.18023462495556</v>
      </c>
      <c r="AC89" s="9">
        <f>'Ипотека в абс.вел.'!AP96*100/'Ипотека в абс.вел.'!AD96-100</f>
        <v>11.418015482054898</v>
      </c>
      <c r="AD89" s="9">
        <f>'Ипотека в абс.вел.'!AQ96*100/'Ипотека в абс.вел.'!AE96-100</f>
        <v>11.775927852930977</v>
      </c>
      <c r="AE89" s="9">
        <f>'Ипотека в абс.вел.'!AR96*100/'Ипотека в абс.вел.'!AF96-100</f>
        <v>11.27123005661349</v>
      </c>
      <c r="AF89" s="9">
        <f>'Ипотека в абс.вел.'!AS96*100/'Ипотека в абс.вел.'!AG96-100</f>
        <v>11.156255290333505</v>
      </c>
      <c r="AG89" s="9">
        <f>'Ипотека в абс.вел.'!AT96*100/'Ипотека в абс.вел.'!AH96-100</f>
        <v>11.630635160046921</v>
      </c>
      <c r="AH89" s="9">
        <f>'Ипотека в абс.вел.'!AU96*100/'Ипотека в абс.вел.'!AI96-100</f>
        <v>12.260536398467437</v>
      </c>
      <c r="AI89" s="9">
        <f>'Ипотека в абс.вел.'!AV96*100/'Ипотека в абс.вел.'!AJ96-100</f>
        <v>12.94679624444079</v>
      </c>
      <c r="AJ89" s="9">
        <f>'Ипотека в абс.вел.'!AW96*100/'Ипотека в абс.вел.'!AK96-100</f>
        <v>12.915915423701037</v>
      </c>
      <c r="AK89" s="9">
        <f>'Ипотека в абс.вел.'!AX96*100/'Ипотека в абс.вел.'!AL96-100</f>
        <v>13.003752651329748</v>
      </c>
      <c r="AL89" s="9">
        <f>'Ипотека в абс.вел.'!AY96*100/'Ипотека в абс.вел.'!AM96-100</f>
        <v>13.178797211865785</v>
      </c>
      <c r="AM89" s="9">
        <f>'Ипотека в абс.вел.'!AZ96*100/'Ипотека в абс.вел.'!AN96-100</f>
        <v>14.041653107712335</v>
      </c>
      <c r="AN89" s="9">
        <f>'Ипотека в абс.вел.'!BA96*100/'Ипотека в абс.вел.'!AO96-100</f>
        <v>13.509192645883289</v>
      </c>
      <c r="AO89" s="9">
        <f>'Ипотека в абс.вел.'!BB96*100/'Ипотека в абс.вел.'!AP96-100</f>
        <v>14.321806410863729</v>
      </c>
      <c r="AP89" s="9">
        <f>'Ипотека в абс.вел.'!BC96*100/'Ипотека в абс.вел.'!AQ96-100</f>
        <v>14.383242823894491</v>
      </c>
      <c r="AQ89" s="9">
        <f>'Ипотека в абс.вел.'!BD96*100/'Ипотека в абс.вел.'!AR96-100</f>
        <v>17.11378353376503</v>
      </c>
      <c r="AR89" s="9">
        <f>'Ипотека в абс.вел.'!BE96*100/'Ипотека в абс.вел.'!AS96-100</f>
        <v>18.367346938775512</v>
      </c>
      <c r="AS89" s="9">
        <f>'Ипотека в абс.вел.'!BF96*100/'Ипотека в абс.вел.'!AT96-100</f>
        <v>18.660861732472597</v>
      </c>
      <c r="AT89" s="9">
        <f>'Ипотека в абс.вел.'!BG96*100/'Ипотека в абс.вел.'!AU96-100</f>
        <v>19.572636889746249</v>
      </c>
      <c r="AU89" s="9">
        <f>'Ипотека в абс.вел.'!BH96*100/'Ипотека в абс.вел.'!AV96-100</f>
        <v>18.84205920956687</v>
      </c>
      <c r="AV89" s="9">
        <f>'Ипотека в абс.вел.'!BI96*100/'Ипотека в абс.вел.'!AW96-100</f>
        <v>18.449702424154452</v>
      </c>
      <c r="AW89" s="9">
        <f>'Ипотека в абс.вел.'!BJ96*100/'Ипотека в абс.вел.'!AX96-100</f>
        <v>21.007796708056603</v>
      </c>
      <c r="AX89" s="9">
        <f>'Ипотека в абс.вел.'!BK96*100/'Ипотека в абс.вел.'!AY96-100</f>
        <v>22.114007447722713</v>
      </c>
      <c r="AY89" s="9">
        <f>'Ипотека в абс.вел.'!BL96*100/'Ипотека в абс.вел.'!AZ96-100</f>
        <v>24.996433157369097</v>
      </c>
      <c r="AZ89" s="9">
        <f>'Ипотека в абс.вел.'!BM96*100/'Ипотека в абс.вел.'!BA96-100</f>
        <v>26.154929577464785</v>
      </c>
      <c r="BA89" s="9">
        <f>'Ипотека в абс.вел.'!BN96*100/'Ипотека в абс.вел.'!BB96-100</f>
        <v>23.950276243093924</v>
      </c>
      <c r="BB89" s="9">
        <f>'Ипотека в абс.вел.'!BO96*100/'Ипотека в абс.вел.'!BC96-100</f>
        <v>22.178513293543133</v>
      </c>
      <c r="BC89" s="9">
        <f>'Ипотека в абс.вел.'!BP96*100/'Ипотека в абс.вел.'!BD96-100</f>
        <v>18.720379146919427</v>
      </c>
      <c r="BD89" s="9">
        <f>'Ипотека в абс.вел.'!BQ96*100/'Ипотека в абс.вел.'!BE96-100</f>
        <v>18.051981471950597</v>
      </c>
      <c r="BE89" s="9">
        <f>'Ипотека в абс.вел.'!BR96*100/'Ипотека в абс.вел.'!BF96-100</f>
        <v>15.865384615384613</v>
      </c>
      <c r="BF89" s="9">
        <f>'Ипотека в абс.вел.'!BS96*100/'Ипотека в абс.вел.'!BG96-100</f>
        <v>16.803176966989327</v>
      </c>
      <c r="BG89" s="9">
        <f>'Ипотека в абс.вел.'!BT96*100/'Ипотека в абс.вел.'!BH96-100</f>
        <v>17.977665971284821</v>
      </c>
      <c r="BH89" s="9">
        <f>'Ипотека в абс.вел.'!BU96*100/'Ипотека в абс.вел.'!BI96-100</f>
        <v>20.098039215686271</v>
      </c>
      <c r="BI89" s="9">
        <f>'Ипотека в абс.вел.'!BV96*100/'Ипотека в абс.вел.'!BJ96-100</f>
        <v>19.854432645269057</v>
      </c>
      <c r="BJ89" s="9">
        <f>'Ипотека в абс.вел.'!BW96*100/'Ипотека в абс.вел.'!BK96-100</f>
        <v>18.22660098522168</v>
      </c>
      <c r="BK89" s="9">
        <f>'Ипотека в абс.вел.'!BX96*100/'Ипотека в абс.вел.'!BL96-100</f>
        <v>16.333751854811098</v>
      </c>
      <c r="BL89" s="9">
        <f>'Ипотека в абс.вел.'!BY96*100/'Ипотека в абс.вел.'!BM96-100</f>
        <v>17.070447694540576</v>
      </c>
      <c r="BM89" s="9">
        <f>'Ипотека в абс.вел.'!BZ96*100/'Ипотека в абс.вел.'!BN96-100</f>
        <v>18.876755070202805</v>
      </c>
      <c r="BN89" s="9">
        <f>'Ипотека в абс.вел.'!CA96*100/'Ипотека в абс.вел.'!BO96-100</f>
        <v>22.604640834906178</v>
      </c>
      <c r="BO89" s="9">
        <f>'Ипотека в абс.вел.'!CB96*100/'Ипотека в абс.вел.'!BP96-100</f>
        <v>24.706143269017517</v>
      </c>
      <c r="BP89" s="9">
        <f>'Ипотека в абс.вел.'!CC96*100/'Ипотека в абс.вел.'!BQ96-100</f>
        <v>24.621253405994551</v>
      </c>
      <c r="BQ89" s="9">
        <f>'Ипотека в абс.вел.'!CD96*100/'Ипотека в абс.вел.'!BR96-100</f>
        <v>30.377811749290231</v>
      </c>
      <c r="BR89" s="9">
        <f>'Ипотека в абс.вел.'!CE96*100/'Ипотека в абс.вел.'!BS96-100</f>
        <v>32.277943051423705</v>
      </c>
      <c r="BS89" s="9">
        <f>'Ипотека в абс.вел.'!CF96*100/'Ипотека в абс.вел.'!BT96-100</f>
        <v>32.161431246099426</v>
      </c>
      <c r="BT89" s="9">
        <f>'Ипотека в абс.вел.'!CG96*100/'Ипотека в абс.вел.'!BU96-100</f>
        <v>32.479591836734699</v>
      </c>
      <c r="BU89" s="9">
        <f>'Ипотека в абс.вел.'!CH96*100/'Ипотека в абс.вел.'!BV96-100</f>
        <v>30.80139372822299</v>
      </c>
      <c r="BV89" s="9">
        <f>'Ипотека в абс.вел.'!CI96*100/'Ипотека в абс.вел.'!BW96-100</f>
        <v>30.783730158730151</v>
      </c>
      <c r="BW89" s="9">
        <f>'Ипотека в абс.вел.'!CJ96*100/'Ипотека в абс.вел.'!BX96-100</f>
        <v>29.739010989010978</v>
      </c>
      <c r="BX89" s="9">
        <f>'Ипотека в абс.вел.'!CK96*100/'Ипотека в абс.вел.'!BY96-100</f>
        <v>28.161358001144379</v>
      </c>
      <c r="BY89" s="9">
        <f>'Ипотека в абс.вел.'!CL96*100/'Ипотека в абс.вел.'!BZ96-100</f>
        <v>27.915260592425952</v>
      </c>
      <c r="BZ89" s="9">
        <f>'Ипотека в абс.вел.'!CM96*100/'Ипотека в абс.вел.'!CA96-100</f>
        <v>25.156207552295569</v>
      </c>
      <c r="CA89" s="9">
        <f>'Ипотека в абс.вел.'!CN96*100/'Ипотека в абс.вел.'!CB96-100</f>
        <v>25.82251467188334</v>
      </c>
      <c r="CB89" s="9">
        <f>'Ипотека в абс.вел.'!CO96*100/'Ипотека в абс.вел.'!CC96-100</f>
        <v>24.138534196256785</v>
      </c>
      <c r="CC89" s="9">
        <f>'Ипотека в абс.вел.'!CP96*100/'Ипотека в абс.вел.'!CD96-100</f>
        <v>20.619765494137354</v>
      </c>
      <c r="CD89" s="9">
        <f>'Ипотека в абс.вел.'!CQ96*100/'Ипотека в абс.вел.'!CE96-100</f>
        <v>15.582329317269071</v>
      </c>
      <c r="CE89" s="9">
        <f>'Ипотека в абс.вел.'!CR96*100/'Ипотека в абс.вел.'!CF96-100</f>
        <v>13.292932472847468</v>
      </c>
      <c r="CF89" s="9">
        <f>'Ипотека в абс.вел.'!CS96*100/'Ипотека в абс.вел.'!CG96-100</f>
        <v>8.4495108988677572</v>
      </c>
      <c r="CG89" s="9">
        <f>'Ипотека в абс.вел.'!CT96*100/'Ипотека в абс.вел.'!CH96-100</f>
        <v>7.5272090722277198</v>
      </c>
      <c r="CH89" s="9">
        <f>'Ипотека в абс.вел.'!CU96*100/'Ипотека в абс.вел.'!CI96-100</f>
        <v>2.7990593946749556</v>
      </c>
      <c r="CI89" s="9">
        <f>'Ипотека в абс.вел.'!CV96*100/'Ипотека в абс.вел.'!CJ96-100</f>
        <v>3.1611585873099841</v>
      </c>
      <c r="CJ89" s="9">
        <f>'Ипотека в абс.вел.'!CW96*100/'Ипотека в абс.вел.'!CK96-100</f>
        <v>2.1951038023662477</v>
      </c>
      <c r="CK89" s="9">
        <f>'Ипотека в абс.вел.'!CX96*100/'Ипотека в абс.вел.'!CL96-100</f>
        <v>1.3557086325663192</v>
      </c>
      <c r="CL89" s="9">
        <f>'Ипотека в абс.вел.'!CY96*100/'Ипотека в абс.вел.'!CM96-100</f>
        <v>0.49924028652051788</v>
      </c>
      <c r="CM89" s="9">
        <f>'Ипотека в абс.вел.'!CZ96*100/'Ипотека в абс.вел.'!CN96-100</f>
        <v>-2.1201413427561846</v>
      </c>
      <c r="CN89" s="9">
        <f>'Ипотека в абс.вел.'!DA96*100/'Ипотека в абс.вел.'!CO96-100</f>
        <v>-3.1492179794279309</v>
      </c>
      <c r="CO89" s="9">
        <f>'Ипотека в абс.вел.'!DB96*100/'Ипотека в абс.вел.'!CP96-100</f>
        <v>-2.9856964310512382</v>
      </c>
      <c r="CP89" s="9">
        <f>'Ипотека в абс.вел.'!DC96*100/'Ипотека в абс.вел.'!CQ96-100</f>
        <v>-1.7303683113273109</v>
      </c>
      <c r="CQ89" s="9">
        <f>'Ипотека в абс.вел.'!DD96*100/'Ипотека в абс.вел.'!CR96-100</f>
        <v>-0.74331365057311416</v>
      </c>
      <c r="CR89" s="9">
        <f>'Ипотека в абс.вел.'!DE96*100/'Ипотека в абс.вел.'!CS96-100</f>
        <v>3.046875</v>
      </c>
      <c r="CS89" s="9">
        <f>'Ипотека в абс.вел.'!DF96*100/'Ипотека в абс.вел.'!CT96-100</f>
        <v>4.4521517553793899</v>
      </c>
    </row>
    <row r="90" spans="1:97" ht="31.5" x14ac:dyDescent="0.25">
      <c r="A90" s="8" t="s">
        <v>90</v>
      </c>
      <c r="B90" s="9">
        <f>'Ипотека в абс.вел.'!O97*100/'Ипотека в абс.вел.'!C97-100</f>
        <v>19.219369041810182</v>
      </c>
      <c r="C90" s="9">
        <f>'Ипотека в абс.вел.'!P97*100/'Ипотека в абс.вел.'!D97-100</f>
        <v>18.985739018019117</v>
      </c>
      <c r="D90" s="9">
        <f>'Ипотека в абс.вел.'!Q97*100/'Ипотека в абс.вел.'!E97-100</f>
        <v>23.146610386792631</v>
      </c>
      <c r="E90" s="9">
        <f>'Ипотека в абс.вел.'!R97*100/'Ипотека в абс.вел.'!F97-100</f>
        <v>24.683577773384187</v>
      </c>
      <c r="F90" s="9">
        <f>'Ипотека в абс.вел.'!S97*100/'Ипотека в абс.вел.'!G97-100</f>
        <v>26.221182691912688</v>
      </c>
      <c r="G90" s="9">
        <f>'Ипотека в абс.вел.'!T97*100/'Ипотека в абс.вел.'!H97-100</f>
        <v>25.796401620112249</v>
      </c>
      <c r="H90" s="9">
        <f>'Ипотека в абс.вел.'!U97*100/'Ипотека в абс.вел.'!I97-100</f>
        <v>26.903434552241123</v>
      </c>
      <c r="I90" s="9">
        <f>'Ипотека в абс.вел.'!V97*100/'Ипотека в абс.вел.'!J97-100</f>
        <v>29.611458622688161</v>
      </c>
      <c r="J90" s="9">
        <f>'Ипотека в абс.вел.'!W97*100/'Ипотека в абс.вел.'!K97-100</f>
        <v>28.502795955887763</v>
      </c>
      <c r="K90" s="9">
        <f>'Ипотека в абс.вел.'!X97*100/'Ипотека в абс.вел.'!L97-100</f>
        <v>26.470898225544744</v>
      </c>
      <c r="L90" s="9">
        <f>'Ипотека в абс.вел.'!Y97*100/'Ипотека в абс.вел.'!M97-100</f>
        <v>27.227487017025268</v>
      </c>
      <c r="M90" s="9">
        <f>'Ипотека в абс.вел.'!Z97*100/'Ипотека в абс.вел.'!N97-100</f>
        <v>26.943952100483045</v>
      </c>
      <c r="N90" s="9">
        <f>'Ипотека в абс.вел.'!AA97*100/'Ипотека в абс.вел.'!O97-100</f>
        <v>27.174444709217028</v>
      </c>
      <c r="O90" s="9">
        <f>'Ипотека в абс.вел.'!AB97*100/'Ипотека в абс.вел.'!P97-100</f>
        <v>25.957830212819871</v>
      </c>
      <c r="P90" s="9">
        <f>'Ипотека в абс.вел.'!AC97*100/'Ипотека в абс.вел.'!Q97-100</f>
        <v>21.76839259315021</v>
      </c>
      <c r="Q90" s="9">
        <f>'Ипотека в абс.вел.'!AD97*100/'Ипотека в абс.вел.'!R97-100</f>
        <v>17.571673059809484</v>
      </c>
      <c r="R90" s="9">
        <f>'Ипотека в абс.вел.'!AE97*100/'Ипотека в абс.вел.'!S97-100</f>
        <v>14.905999797396802</v>
      </c>
      <c r="S90" s="9">
        <f>'Ипотека в абс.вел.'!AF97*100/'Ипотека в абс.вел.'!T97-100</f>
        <v>16.099262923606602</v>
      </c>
      <c r="T90" s="9">
        <f>'Ипотека в абс.вел.'!AG97*100/'Ипотека в абс.вел.'!U97-100</f>
        <v>14.289966396246939</v>
      </c>
      <c r="U90" s="9">
        <f>'Ипотека в абс.вел.'!AH97*100/'Ипотека в абс.вел.'!V97-100</f>
        <v>15.096682867296494</v>
      </c>
      <c r="V90" s="9">
        <f>'Ипотека в абс.вел.'!AI97*100/'Ипотека в абс.вел.'!W97-100</f>
        <v>17.357930579778227</v>
      </c>
      <c r="W90" s="9">
        <f>'Ипотека в абс.вел.'!AJ97*100/'Ипотека в абс.вел.'!X97-100</f>
        <v>20.558243960476659</v>
      </c>
      <c r="X90" s="9">
        <f>'Ипотека в абс.вел.'!AK97*100/'Ипотека в абс.вел.'!Y97-100</f>
        <v>22.480072111892156</v>
      </c>
      <c r="Y90" s="9">
        <f>'Ипотека в абс.вел.'!AL97*100/'Ипотека в абс.вел.'!Z97-100</f>
        <v>22.106794915393536</v>
      </c>
      <c r="Z90" s="9">
        <f>'Ипотека в абс.вел.'!AM97*100/'Ипотека в абс.вел.'!AA97-100</f>
        <v>21.630506245890857</v>
      </c>
      <c r="AA90" s="9">
        <f>'Ипотека в абс.вел.'!AN97*100/'Ипотека в абс.вел.'!AB97-100</f>
        <v>22.978303747534511</v>
      </c>
      <c r="AB90" s="9">
        <f>'Ипотека в абс.вел.'!AO97*100/'Ипотека в абс.вел.'!AC97-100</f>
        <v>22.492601118053273</v>
      </c>
      <c r="AC90" s="9">
        <f>'Ипотека в абс.вел.'!AP97*100/'Ипотека в абс.вел.'!AD97-100</f>
        <v>22.586935326616839</v>
      </c>
      <c r="AD90" s="9">
        <f>'Ипотека в абс.вел.'!AQ97*100/'Ипотека в абс.вел.'!AE97-100</f>
        <v>21.546785486950981</v>
      </c>
      <c r="AE90" s="9">
        <f>'Ипотека в абс.вел.'!AR97*100/'Ипотека в абс.вел.'!AF97-100</f>
        <v>20.298689423956105</v>
      </c>
      <c r="AF90" s="9">
        <f>'Ипотека в абс.вел.'!AS97*100/'Ипотека в абс.вел.'!AG97-100</f>
        <v>23.853211009174316</v>
      </c>
      <c r="AG90" s="9">
        <f>'Ипотека в абс.вел.'!AT97*100/'Ипотека в абс.вел.'!AH97-100</f>
        <v>25.545977011494259</v>
      </c>
      <c r="AH90" s="9">
        <f>'Ипотека в абс.вел.'!AU97*100/'Ипотека в абс.вел.'!AI97-100</f>
        <v>27.282850779510028</v>
      </c>
      <c r="AI90" s="9">
        <f>'Ипотека в абс.вел.'!AV97*100/'Ипотека в абс.вел.'!AJ97-100</f>
        <v>29.426229508196712</v>
      </c>
      <c r="AJ90" s="9">
        <f>'Ипотека в абс.вел.'!AW97*100/'Ипотека в абс.вел.'!AK97-100</f>
        <v>30.756843800322059</v>
      </c>
      <c r="AK90" s="9">
        <f>'Ипотека в абс.вел.'!AX97*100/'Ипотека в абс.вел.'!AL97-100</f>
        <v>31.009421265141327</v>
      </c>
      <c r="AL90" s="9">
        <f>'Ипотека в абс.вел.'!AY97*100/'Ипотека в абс.вел.'!AM97-100</f>
        <v>33.351351351351354</v>
      </c>
      <c r="AM90" s="9">
        <f>'Ипотека в абс.вел.'!AZ97*100/'Ипотека в абс.вел.'!AN97-100</f>
        <v>33.627372360331464</v>
      </c>
      <c r="AN90" s="9">
        <f>'Ипотека в абс.вел.'!BA97*100/'Ипотека в абс.вел.'!AO97-100</f>
        <v>38.711409395973163</v>
      </c>
      <c r="AO90" s="9">
        <f>'Ипотека в абс.вел.'!BB97*100/'Ипотека в абс.вел.'!AP97-100</f>
        <v>40.535524920466599</v>
      </c>
      <c r="AP90" s="9">
        <f>'Ипотека в абс.вел.'!BC97*100/'Ипотека в абс.вел.'!AQ97-100</f>
        <v>42.890809112333073</v>
      </c>
      <c r="AQ90" s="9">
        <f>'Ипотека в абс.вел.'!BD97*100/'Ипотека в абс.вел.'!AR97-100</f>
        <v>45.502913605269839</v>
      </c>
      <c r="AR90" s="9">
        <f>'Ипотека в абс.вел.'!BE97*100/'Ипотека в абс.вел.'!AS97-100</f>
        <v>43.058542413381133</v>
      </c>
      <c r="AS90" s="9">
        <f>'Ипотека в абс.вел.'!BF97*100/'Ипотека в абс.вел.'!AT97-100</f>
        <v>41.93179217212176</v>
      </c>
      <c r="AT90" s="9">
        <f>'Ипотека в абс.вел.'!BG97*100/'Ипотека в абс.вел.'!AU97-100</f>
        <v>38.976377952755911</v>
      </c>
      <c r="AU90" s="9">
        <f>'Ипотека в абс.вел.'!BH97*100/'Ипотека в абс.вел.'!AV97-100</f>
        <v>34.979945112940669</v>
      </c>
      <c r="AV90" s="9">
        <f>'Ипотека в абс.вел.'!BI97*100/'Ипотека в абс.вел.'!AW97-100</f>
        <v>32.183908045977006</v>
      </c>
      <c r="AW90" s="9">
        <f>'Ипотека в абс.вел.'!BJ97*100/'Ипотека в абс.вел.'!AX97-100</f>
        <v>34.435997534415463</v>
      </c>
      <c r="AX90" s="9">
        <f>'Ипотека в абс.вел.'!BK97*100/'Ипотека в абс.вел.'!AY97-100</f>
        <v>33.177948925820829</v>
      </c>
      <c r="AY90" s="9">
        <f>'Ипотека в абс.вел.'!BL97*100/'Ипотека в абс.вел.'!AZ97-100</f>
        <v>32.786557311462303</v>
      </c>
      <c r="AZ90" s="9">
        <f>'Ипотека в абс.вел.'!BM97*100/'Ипотека в абс.вел.'!BA97-100</f>
        <v>30.133539771627625</v>
      </c>
      <c r="BA90" s="9">
        <f>'Ипотека в абс.вел.'!BN97*100/'Ипотека в абс.вел.'!BB97-100</f>
        <v>26.579890586681756</v>
      </c>
      <c r="BB90" s="9">
        <f>'Ипотека в абс.вел.'!BO97*100/'Ипотека в абс.вел.'!BC97-100</f>
        <v>23.199560197910941</v>
      </c>
      <c r="BC90" s="9">
        <f>'Ипотека в абс.вел.'!BP97*100/'Ипотека в абс.вел.'!BD97-100</f>
        <v>18.666202333275294</v>
      </c>
      <c r="BD90" s="9">
        <f>'Ипотека в абс.вел.'!BQ97*100/'Ипотека в абс.вел.'!BE97-100</f>
        <v>17.087021880741602</v>
      </c>
      <c r="BE90" s="9">
        <f>'Ипотека в абс.вел.'!BR97*100/'Ипотека в абс.вел.'!BF97-100</f>
        <v>14.739558135784549</v>
      </c>
      <c r="BF90" s="9">
        <f>'Ипотека в абс.вел.'!BS97*100/'Ипотека в абс.вел.'!BG97-100</f>
        <v>15.43909348441926</v>
      </c>
      <c r="BG90" s="9">
        <f>'Ипотека в абс.вел.'!BT97*100/'Ипотека в абс.вел.'!BH97-100</f>
        <v>18.142008132624341</v>
      </c>
      <c r="BH90" s="9">
        <f>'Ипотека в абс.вел.'!BU97*100/'Ипотека в абс.вел.'!BI97-100</f>
        <v>20.031055900621112</v>
      </c>
      <c r="BI90" s="9">
        <f>'Ипотека в абс.вел.'!BV97*100/'Ипотека в абс.вел.'!BJ97-100</f>
        <v>20.861989912883999</v>
      </c>
      <c r="BJ90" s="9">
        <f>'Ипотека в абс.вел.'!BW97*100/'Ипотека в абс.вел.'!BK97-100</f>
        <v>20.377415918429463</v>
      </c>
      <c r="BK90" s="9">
        <f>'Ипотека в абс.вел.'!BX97*100/'Ипотека в абс.вел.'!BL97-100</f>
        <v>20.292256703826453</v>
      </c>
      <c r="BL90" s="9">
        <f>'Ипотека в абс.вел.'!BY97*100/'Ипотека в абс.вел.'!BM97-100</f>
        <v>21.014277215942897</v>
      </c>
      <c r="BM90" s="9">
        <f>'Ипотека в абс.вел.'!BZ97*100/'Ипотека в абс.вел.'!BN97-100</f>
        <v>22.622950819672127</v>
      </c>
      <c r="BN90" s="9">
        <f>'Ипотека в абс.вел.'!CA97*100/'Ипотека в абс.вел.'!BO97-100</f>
        <v>25.747434181169126</v>
      </c>
      <c r="BO90" s="9">
        <f>'Ипотека в абс.вел.'!CB97*100/'Ипотека в абс.вел.'!BP97-100</f>
        <v>31.034482758620697</v>
      </c>
      <c r="BP90" s="9">
        <f>'Ипотека в абс.вел.'!CC97*100/'Ипотека в абс.вел.'!BQ97-100</f>
        <v>28.502139800285306</v>
      </c>
      <c r="BQ90" s="9">
        <f>'Ипотека в абс.вел.'!CD97*100/'Ипотека в абс.вел.'!BR97-100</f>
        <v>32.986647926914969</v>
      </c>
      <c r="BR90" s="9">
        <f>'Ипотека в абс.вел.'!CE97*100/'Ипотека в абс.вел.'!BS97-100</f>
        <v>34.860259032038186</v>
      </c>
      <c r="BS90" s="9">
        <f>'Ипотека в абс.вел.'!CF97*100/'Ипотека в абс.вел.'!BT97-100</f>
        <v>34.16732856764628</v>
      </c>
      <c r="BT90" s="9">
        <f>'Ипотека в абс.вел.'!CG97*100/'Ипотека в абс.вел.'!BU97-100</f>
        <v>31.733505821474779</v>
      </c>
      <c r="BU90" s="9">
        <f>'Ипотека в абс.вел.'!CH97*100/'Ипотека в абс.вел.'!BV97-100</f>
        <v>27.225594334850783</v>
      </c>
      <c r="BV90" s="9">
        <f>'Ипотека в абс.вел.'!CI97*100/'Ипотека в абс.вел.'!BW97-100</f>
        <v>26.776232616940575</v>
      </c>
      <c r="BW90" s="9">
        <f>'Ипотека в абс.вел.'!CJ97*100/'Ипотека в абс.вел.'!BX97-100</f>
        <v>24.508453350031303</v>
      </c>
      <c r="BX90" s="9">
        <f>'Ипотека в абс.вел.'!CK97*100/'Ипотека в абс.вел.'!BY97-100</f>
        <v>22.330097087378647</v>
      </c>
      <c r="BY90" s="9">
        <f>'Ипотека в абс.вел.'!CL97*100/'Ипотека в абс.вел.'!BZ97-100</f>
        <v>22.058823529411768</v>
      </c>
      <c r="BZ90" s="9">
        <f>'Ипотека в абс.вел.'!CM97*100/'Ипотека в абс.вел.'!CA97-100</f>
        <v>20.913177194227586</v>
      </c>
      <c r="CA90" s="9">
        <f>'Ипотека в абс.вел.'!CN97*100/'Ипотека в абс.вел.'!CB97-100</f>
        <v>16.494960806270996</v>
      </c>
      <c r="CB90" s="9">
        <f>'Ипотека в абс.вел.'!CO97*100/'Ипотека в абс.вел.'!CC97-100</f>
        <v>14.353907637655411</v>
      </c>
      <c r="CC90" s="9">
        <f>'Ипотека в абс.вел.'!CP97*100/'Ипотека в абс.вел.'!CD97-100</f>
        <v>9.247516381314739</v>
      </c>
      <c r="CD90" s="9">
        <f>'Ипотека в абс.вел.'!CQ97*100/'Ипотека в абс.вел.'!CE97-100</f>
        <v>3.3259199353012576</v>
      </c>
      <c r="CE90" s="9">
        <f>'Ипотека в абс.вел.'!CR97*100/'Ипотека в абс.вел.'!CF97-100</f>
        <v>0.13813517513567319</v>
      </c>
      <c r="CF90" s="9">
        <f>'Ипотека в абс.вел.'!CS97*100/'Ипотека в абс.вел.'!CG97-100</f>
        <v>2.6121967985858845</v>
      </c>
      <c r="CG90" s="9">
        <f>'Ипотека в абс.вел.'!CT97*100/'Ипотека в абс.вел.'!CH97-100</f>
        <v>3.5483550342908217</v>
      </c>
      <c r="CH90" s="9">
        <f>'Ипотека в абс.вел.'!CU97*100/'Ипотека в абс.вел.'!CI97-100</f>
        <v>3.8193059433586001</v>
      </c>
      <c r="CI90" s="9">
        <f>'Ипотека в абс.вел.'!CV97*100/'Ипотека в абс.вел.'!CJ97-100</f>
        <v>4.2546771273385673</v>
      </c>
      <c r="CJ90" s="9">
        <f>'Ипотека в абс.вел.'!CW97*100/'Ипотека в абс.вел.'!CK97-100</f>
        <v>3.6869600160739395</v>
      </c>
      <c r="CK90" s="9">
        <f>'Ипотека в абс.вел.'!CX97*100/'Ипотека в абс.вел.'!CL97-100</f>
        <v>2.947326496066907</v>
      </c>
      <c r="CL90" s="9">
        <f>'Ипотека в абс.вел.'!CY97*100/'Ипотека в абс.вел.'!CM97-100</f>
        <v>1.9076501663079597</v>
      </c>
      <c r="CM90" s="9">
        <f>'Ипотека в абс.вел.'!CZ97*100/'Ипотека в абс.вел.'!CN97-100</f>
        <v>1.1342881861001644</v>
      </c>
      <c r="CN90" s="9">
        <f>'Ипотека в абс.вел.'!DA97*100/'Ипотека в абс.вел.'!CO97-100</f>
        <v>0.91253276380933812</v>
      </c>
      <c r="CO90" s="9">
        <f>'Ипотека в абс.вел.'!DB97*100/'Ипотека в абс.вел.'!CP97-100</f>
        <v>1.1995743445874041</v>
      </c>
      <c r="CP90" s="9">
        <f>'Ипотека в абс.вел.'!DC97*100/'Ипотека в абс.вел.'!CQ97-100</f>
        <v>2.7981606496428952</v>
      </c>
      <c r="CQ90" s="9">
        <f>'Ипотека в абс.вел.'!DD97*100/'Ипотека в абс.вел.'!CR97-100</f>
        <v>4.453640752783528</v>
      </c>
      <c r="CR90" s="9">
        <f>'Ипотека в абс.вел.'!DE97*100/'Ипотека в абс.вел.'!CS97-100</f>
        <v>3.2347593071107212</v>
      </c>
      <c r="CS90" s="9">
        <f>'Ипотека в абс.вел.'!DF97*100/'Ипотека в абс.вел.'!CT97-100</f>
        <v>2.6012670378191558</v>
      </c>
    </row>
    <row r="91" spans="1:97" s="11" customFormat="1" x14ac:dyDescent="0.25">
      <c r="A91" s="11" t="s">
        <v>97</v>
      </c>
      <c r="B91" s="12">
        <v>43132</v>
      </c>
      <c r="C91" s="12">
        <v>43160</v>
      </c>
      <c r="D91" s="12">
        <v>43191</v>
      </c>
      <c r="E91" s="12">
        <v>43221</v>
      </c>
      <c r="F91" s="12">
        <v>43252</v>
      </c>
      <c r="G91" s="12">
        <v>43282</v>
      </c>
      <c r="H91" s="12">
        <v>43313</v>
      </c>
      <c r="I91" s="12">
        <v>43344</v>
      </c>
      <c r="J91" s="12">
        <v>43374</v>
      </c>
      <c r="K91" s="12">
        <v>43405</v>
      </c>
      <c r="L91" s="12">
        <v>43435</v>
      </c>
      <c r="M91" s="12">
        <v>43466</v>
      </c>
      <c r="N91" s="12">
        <v>43497</v>
      </c>
      <c r="O91" s="12">
        <v>43525</v>
      </c>
      <c r="P91" s="12">
        <v>43556</v>
      </c>
      <c r="Q91" s="12">
        <v>43586</v>
      </c>
      <c r="R91" s="12">
        <v>43617</v>
      </c>
      <c r="S91" s="12">
        <v>43647</v>
      </c>
      <c r="T91" s="12">
        <v>43678</v>
      </c>
      <c r="U91" s="12">
        <v>43709</v>
      </c>
      <c r="V91" s="12">
        <v>43739</v>
      </c>
      <c r="W91" s="12">
        <v>43770</v>
      </c>
      <c r="X91" s="12">
        <v>43800</v>
      </c>
      <c r="Y91" s="12">
        <v>43831</v>
      </c>
      <c r="Z91" s="12">
        <v>43862</v>
      </c>
      <c r="AA91" s="12">
        <v>43891</v>
      </c>
      <c r="AB91" s="12">
        <v>43922</v>
      </c>
      <c r="AC91" s="12">
        <v>43952</v>
      </c>
      <c r="AD91" s="12">
        <v>43983</v>
      </c>
      <c r="AE91" s="12">
        <v>44013</v>
      </c>
      <c r="AF91" s="12">
        <v>44044</v>
      </c>
      <c r="AG91" s="12">
        <v>44075</v>
      </c>
      <c r="AH91" s="12">
        <v>44105</v>
      </c>
      <c r="AI91" s="12">
        <v>44136</v>
      </c>
      <c r="AJ91" s="12">
        <v>44166</v>
      </c>
      <c r="AK91" s="12">
        <v>44197</v>
      </c>
      <c r="AL91" s="12">
        <v>44228</v>
      </c>
      <c r="AM91" s="12">
        <v>44256</v>
      </c>
      <c r="AN91" s="12">
        <v>44287</v>
      </c>
      <c r="AO91" s="12">
        <v>44317</v>
      </c>
      <c r="AP91" s="12">
        <v>44348</v>
      </c>
      <c r="AQ91" s="12">
        <v>44378</v>
      </c>
      <c r="AR91" s="12">
        <v>44409</v>
      </c>
      <c r="AS91" s="12">
        <v>44440</v>
      </c>
      <c r="AT91" s="12">
        <v>44470</v>
      </c>
      <c r="AU91" s="12">
        <v>44501</v>
      </c>
      <c r="AV91" s="12">
        <v>44531</v>
      </c>
      <c r="AW91" s="12">
        <v>44562</v>
      </c>
      <c r="AX91" s="12">
        <v>44593</v>
      </c>
      <c r="AY91" s="12">
        <v>44621</v>
      </c>
      <c r="AZ91" s="12">
        <v>44652</v>
      </c>
      <c r="BA91" s="12">
        <v>44682</v>
      </c>
      <c r="BB91" s="12">
        <v>44713</v>
      </c>
      <c r="BC91" s="12">
        <v>44743</v>
      </c>
      <c r="BD91" s="12">
        <v>44774</v>
      </c>
      <c r="BE91" s="12">
        <v>44805</v>
      </c>
      <c r="BF91" s="12">
        <v>44835</v>
      </c>
      <c r="BG91" s="12">
        <v>44866</v>
      </c>
      <c r="BH91" s="12">
        <v>44896</v>
      </c>
      <c r="BI91" s="12">
        <v>44927</v>
      </c>
      <c r="BJ91" s="12">
        <v>44958</v>
      </c>
      <c r="BK91" s="12">
        <v>44986</v>
      </c>
      <c r="BL91" s="12">
        <v>45017</v>
      </c>
      <c r="BM91" s="12">
        <v>45047</v>
      </c>
      <c r="BN91" s="12">
        <v>45078</v>
      </c>
      <c r="BO91" s="12">
        <v>45108</v>
      </c>
      <c r="BP91" s="12">
        <v>45139</v>
      </c>
      <c r="BQ91" s="12">
        <v>45170</v>
      </c>
      <c r="BR91" s="12">
        <v>45200</v>
      </c>
      <c r="BS91" s="12">
        <v>45231</v>
      </c>
      <c r="BT91" s="12">
        <v>45261</v>
      </c>
      <c r="BU91" s="12">
        <v>45292</v>
      </c>
      <c r="BV91" s="12">
        <v>45323</v>
      </c>
      <c r="BW91" s="12">
        <v>45352</v>
      </c>
      <c r="BX91" s="12">
        <v>45383</v>
      </c>
      <c r="BY91" s="12">
        <v>45413</v>
      </c>
      <c r="BZ91" s="12">
        <v>45444</v>
      </c>
      <c r="CA91" s="12">
        <v>45474</v>
      </c>
      <c r="CB91" s="12">
        <v>45505</v>
      </c>
      <c r="CC91" s="12">
        <v>45536</v>
      </c>
      <c r="CD91" s="12">
        <v>45566</v>
      </c>
      <c r="CE91" s="12">
        <v>45597</v>
      </c>
      <c r="CF91" s="12">
        <v>45627</v>
      </c>
      <c r="CG91" s="12">
        <v>45658</v>
      </c>
      <c r="CH91" s="12">
        <v>45689</v>
      </c>
      <c r="CI91" s="12">
        <v>45717</v>
      </c>
      <c r="CJ91" s="12">
        <v>45748</v>
      </c>
      <c r="CK91" s="12">
        <v>45778</v>
      </c>
      <c r="CL91" s="12">
        <v>45809</v>
      </c>
      <c r="CM91" s="12">
        <v>45839</v>
      </c>
      <c r="CN91" s="12">
        <v>45870</v>
      </c>
      <c r="CO91" s="12">
        <v>45901</v>
      </c>
      <c r="CP91" s="12">
        <v>45931</v>
      </c>
      <c r="CQ91" s="12">
        <v>45962</v>
      </c>
      <c r="CR91" s="12">
        <v>45992</v>
      </c>
      <c r="CS91" s="12">
        <v>46023</v>
      </c>
    </row>
  </sheetData>
  <mergeCells count="1">
    <mergeCell ref="A1:CS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91"/>
  <sheetViews>
    <sheetView tabSelected="1" topLeftCell="CF1" workbookViewId="0">
      <selection activeCell="CV10" sqref="CV10"/>
    </sheetView>
  </sheetViews>
  <sheetFormatPr defaultColWidth="9.140625" defaultRowHeight="15.75" x14ac:dyDescent="0.25"/>
  <cols>
    <col min="1" max="1" width="26.85546875" style="1" customWidth="1"/>
    <col min="2" max="14" width="12" style="1" customWidth="1"/>
    <col min="15" max="58" width="11.28515625" style="1" bestFit="1" customWidth="1"/>
    <col min="59" max="59" width="11.85546875" style="1" customWidth="1"/>
    <col min="60" max="60" width="12.28515625" style="1" customWidth="1"/>
    <col min="61" max="61" width="11.85546875" style="1" customWidth="1"/>
    <col min="62" max="62" width="12.140625" style="1" customWidth="1"/>
    <col min="63" max="63" width="11.85546875" style="1" customWidth="1"/>
    <col min="64" max="64" width="11.7109375" style="1" customWidth="1"/>
    <col min="65" max="65" width="12.140625" style="1" customWidth="1"/>
    <col min="66" max="66" width="11.28515625" style="1" customWidth="1"/>
    <col min="67" max="67" width="12" style="1" customWidth="1"/>
    <col min="68" max="74" width="12.42578125" style="1" customWidth="1"/>
    <col min="75" max="77" width="12.7109375" style="1" customWidth="1"/>
    <col min="78" max="78" width="12" style="1" customWidth="1"/>
    <col min="79" max="79" width="11.42578125" style="1" customWidth="1"/>
    <col min="80" max="80" width="14.28515625" style="1" customWidth="1"/>
    <col min="81" max="81" width="15.28515625" style="1" customWidth="1"/>
    <col min="82" max="82" width="14" style="1" customWidth="1"/>
    <col min="83" max="83" width="13.42578125" style="1" customWidth="1"/>
    <col min="84" max="85" width="13.140625" style="1" customWidth="1"/>
    <col min="86" max="86" width="13.5703125" style="1" customWidth="1"/>
    <col min="87" max="87" width="13.140625" style="1" customWidth="1"/>
    <col min="88" max="88" width="11.42578125" style="1" customWidth="1"/>
    <col min="89" max="89" width="13" style="1" customWidth="1"/>
    <col min="90" max="91" width="12.5703125" style="1" customWidth="1"/>
    <col min="92" max="92" width="12.7109375" style="1" customWidth="1"/>
    <col min="93" max="93" width="13.140625" style="1" customWidth="1"/>
    <col min="94" max="106" width="12.7109375" style="1" customWidth="1"/>
    <col min="107" max="16384" width="9.140625" style="1"/>
  </cols>
  <sheetData>
    <row r="1" spans="1:97" ht="25.5" customHeight="1" x14ac:dyDescent="0.35">
      <c r="A1" s="20" t="s">
        <v>98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  <c r="CH1" s="21"/>
      <c r="CI1" s="21"/>
      <c r="CJ1" s="21"/>
      <c r="CK1" s="21"/>
      <c r="CL1" s="21"/>
      <c r="CM1" s="21"/>
    </row>
    <row r="2" spans="1:97" x14ac:dyDescent="0.25">
      <c r="A2" s="14" t="s">
        <v>91</v>
      </c>
      <c r="B2" s="3">
        <v>43132</v>
      </c>
      <c r="C2" s="3">
        <v>43160</v>
      </c>
      <c r="D2" s="3">
        <v>43191</v>
      </c>
      <c r="E2" s="3">
        <v>43221</v>
      </c>
      <c r="F2" s="3">
        <v>43252</v>
      </c>
      <c r="G2" s="3">
        <v>43282</v>
      </c>
      <c r="H2" s="3">
        <v>43313</v>
      </c>
      <c r="I2" s="3">
        <v>43344</v>
      </c>
      <c r="J2" s="3">
        <v>43374</v>
      </c>
      <c r="K2" s="3">
        <v>43405</v>
      </c>
      <c r="L2" s="3">
        <v>43435</v>
      </c>
      <c r="M2" s="3">
        <v>43466</v>
      </c>
      <c r="N2" s="3">
        <v>43497</v>
      </c>
      <c r="O2" s="3">
        <v>43525</v>
      </c>
      <c r="P2" s="3">
        <v>43556</v>
      </c>
      <c r="Q2" s="3">
        <v>43586</v>
      </c>
      <c r="R2" s="3">
        <v>43617</v>
      </c>
      <c r="S2" s="3">
        <v>43647</v>
      </c>
      <c r="T2" s="3">
        <v>43678</v>
      </c>
      <c r="U2" s="3">
        <v>43709</v>
      </c>
      <c r="V2" s="3">
        <v>43739</v>
      </c>
      <c r="W2" s="3">
        <v>43770</v>
      </c>
      <c r="X2" s="3">
        <v>43800</v>
      </c>
      <c r="Y2" s="3">
        <v>43831</v>
      </c>
      <c r="Z2" s="3">
        <v>43862</v>
      </c>
      <c r="AA2" s="3">
        <v>43891</v>
      </c>
      <c r="AB2" s="3">
        <v>43922</v>
      </c>
      <c r="AC2" s="3">
        <v>43952</v>
      </c>
      <c r="AD2" s="3">
        <v>43983</v>
      </c>
      <c r="AE2" s="3">
        <v>44013</v>
      </c>
      <c r="AF2" s="3">
        <v>44044</v>
      </c>
      <c r="AG2" s="3">
        <v>44075</v>
      </c>
      <c r="AH2" s="3">
        <v>44105</v>
      </c>
      <c r="AI2" s="3">
        <v>44136</v>
      </c>
      <c r="AJ2" s="3">
        <v>44166</v>
      </c>
      <c r="AK2" s="3">
        <v>44197</v>
      </c>
      <c r="AL2" s="15">
        <v>44228</v>
      </c>
      <c r="AM2" s="3">
        <v>44256</v>
      </c>
      <c r="AN2" s="3">
        <v>44287</v>
      </c>
      <c r="AO2" s="3">
        <v>44317</v>
      </c>
      <c r="AP2" s="3">
        <v>44348</v>
      </c>
      <c r="AQ2" s="3">
        <v>44378</v>
      </c>
      <c r="AR2" s="3">
        <v>44409</v>
      </c>
      <c r="AS2" s="3">
        <v>44440</v>
      </c>
      <c r="AT2" s="3">
        <v>44470</v>
      </c>
      <c r="AU2" s="3">
        <v>44501</v>
      </c>
      <c r="AV2" s="3">
        <v>44531</v>
      </c>
      <c r="AW2" s="3">
        <v>44562</v>
      </c>
      <c r="AX2" s="3">
        <v>44593</v>
      </c>
      <c r="AY2" s="3">
        <v>44621</v>
      </c>
      <c r="AZ2" s="3">
        <v>44652</v>
      </c>
      <c r="BA2" s="3">
        <v>44682</v>
      </c>
      <c r="BB2" s="3">
        <v>44713</v>
      </c>
      <c r="BC2" s="3">
        <v>44743</v>
      </c>
      <c r="BD2" s="3">
        <v>44774</v>
      </c>
      <c r="BE2" s="3">
        <v>44805</v>
      </c>
      <c r="BF2" s="3">
        <v>44835</v>
      </c>
      <c r="BG2" s="3">
        <v>44866</v>
      </c>
      <c r="BH2" s="3">
        <v>44896</v>
      </c>
      <c r="BI2" s="3">
        <v>44927</v>
      </c>
      <c r="BJ2" s="3">
        <v>44958</v>
      </c>
      <c r="BK2" s="3">
        <v>44986</v>
      </c>
      <c r="BL2" s="3">
        <v>45017</v>
      </c>
      <c r="BM2" s="3">
        <v>45047</v>
      </c>
      <c r="BN2" s="3">
        <v>45078</v>
      </c>
      <c r="BO2" s="3">
        <v>45108</v>
      </c>
      <c r="BP2" s="3">
        <v>45139</v>
      </c>
      <c r="BQ2" s="3">
        <v>45170</v>
      </c>
      <c r="BR2" s="3">
        <v>45200</v>
      </c>
      <c r="BS2" s="3">
        <v>45231</v>
      </c>
      <c r="BT2" s="3">
        <v>45261</v>
      </c>
      <c r="BU2" s="3">
        <v>45292</v>
      </c>
      <c r="BV2" s="3">
        <v>45323</v>
      </c>
      <c r="BW2" s="3">
        <v>45352</v>
      </c>
      <c r="BX2" s="3">
        <v>45383</v>
      </c>
      <c r="BY2" s="3">
        <v>45413</v>
      </c>
      <c r="BZ2" s="3">
        <v>45444</v>
      </c>
      <c r="CA2" s="3">
        <v>45474</v>
      </c>
      <c r="CB2" s="3">
        <v>45505</v>
      </c>
      <c r="CC2" s="3">
        <v>45536</v>
      </c>
      <c r="CD2" s="3">
        <v>45566</v>
      </c>
      <c r="CE2" s="3">
        <v>45597</v>
      </c>
      <c r="CF2" s="3">
        <v>45627</v>
      </c>
      <c r="CG2" s="3">
        <v>45658</v>
      </c>
      <c r="CH2" s="3">
        <v>45689</v>
      </c>
      <c r="CI2" s="3">
        <v>45717</v>
      </c>
      <c r="CJ2" s="3">
        <v>45748</v>
      </c>
      <c r="CK2" s="3">
        <v>45778</v>
      </c>
      <c r="CL2" s="3">
        <v>45809</v>
      </c>
      <c r="CM2" s="3">
        <v>45839</v>
      </c>
      <c r="CN2" s="3">
        <v>45870</v>
      </c>
      <c r="CO2" s="3">
        <v>45901</v>
      </c>
      <c r="CP2" s="3">
        <v>45931</v>
      </c>
      <c r="CQ2" s="3">
        <v>45962</v>
      </c>
      <c r="CR2" s="3">
        <v>45992</v>
      </c>
      <c r="CS2" s="3">
        <v>46023</v>
      </c>
    </row>
    <row r="3" spans="1:97" ht="31.5" x14ac:dyDescent="0.25">
      <c r="A3" s="4" t="s">
        <v>0</v>
      </c>
      <c r="B3" s="13">
        <f>AVERAGE(Ипотека!$Z$3:$BV$3)</f>
        <v>22.179323543738203</v>
      </c>
      <c r="C3" s="13">
        <f>$B$3</f>
        <v>22.179323543738203</v>
      </c>
      <c r="D3" s="13">
        <f t="shared" ref="D3:J3" si="0">$B$3</f>
        <v>22.179323543738203</v>
      </c>
      <c r="E3" s="13">
        <f t="shared" si="0"/>
        <v>22.179323543738203</v>
      </c>
      <c r="F3" s="13">
        <f t="shared" si="0"/>
        <v>22.179323543738203</v>
      </c>
      <c r="G3" s="13">
        <f t="shared" si="0"/>
        <v>22.179323543738203</v>
      </c>
      <c r="H3" s="13">
        <f t="shared" si="0"/>
        <v>22.179323543738203</v>
      </c>
      <c r="I3" s="13">
        <f t="shared" si="0"/>
        <v>22.179323543738203</v>
      </c>
      <c r="J3" s="13">
        <f t="shared" si="0"/>
        <v>22.179323543738203</v>
      </c>
      <c r="K3" s="13">
        <f t="shared" ref="K3:AK3" si="1">$B$3</f>
        <v>22.179323543738203</v>
      </c>
      <c r="L3" s="13">
        <f t="shared" si="1"/>
        <v>22.179323543738203</v>
      </c>
      <c r="M3" s="13">
        <f t="shared" si="1"/>
        <v>22.179323543738203</v>
      </c>
      <c r="N3" s="13">
        <f t="shared" si="1"/>
        <v>22.179323543738203</v>
      </c>
      <c r="O3" s="13">
        <f t="shared" si="1"/>
        <v>22.179323543738203</v>
      </c>
      <c r="P3" s="13">
        <f t="shared" si="1"/>
        <v>22.179323543738203</v>
      </c>
      <c r="Q3" s="13">
        <f t="shared" si="1"/>
        <v>22.179323543738203</v>
      </c>
      <c r="R3" s="13">
        <f t="shared" si="1"/>
        <v>22.179323543738203</v>
      </c>
      <c r="S3" s="13">
        <f t="shared" si="1"/>
        <v>22.179323543738203</v>
      </c>
      <c r="T3" s="13">
        <f t="shared" si="1"/>
        <v>22.179323543738203</v>
      </c>
      <c r="U3" s="13">
        <f t="shared" si="1"/>
        <v>22.179323543738203</v>
      </c>
      <c r="V3" s="13">
        <f t="shared" si="1"/>
        <v>22.179323543738203</v>
      </c>
      <c r="W3" s="13">
        <f t="shared" si="1"/>
        <v>22.179323543738203</v>
      </c>
      <c r="X3" s="13">
        <f t="shared" si="1"/>
        <v>22.179323543738203</v>
      </c>
      <c r="Y3" s="13">
        <f t="shared" si="1"/>
        <v>22.179323543738203</v>
      </c>
      <c r="Z3" s="13">
        <f t="shared" si="1"/>
        <v>22.179323543738203</v>
      </c>
      <c r="AA3" s="13">
        <f t="shared" si="1"/>
        <v>22.179323543738203</v>
      </c>
      <c r="AB3" s="13">
        <f t="shared" si="1"/>
        <v>22.179323543738203</v>
      </c>
      <c r="AC3" s="13">
        <f t="shared" si="1"/>
        <v>22.179323543738203</v>
      </c>
      <c r="AD3" s="13">
        <f t="shared" si="1"/>
        <v>22.179323543738203</v>
      </c>
      <c r="AE3" s="13">
        <f t="shared" si="1"/>
        <v>22.179323543738203</v>
      </c>
      <c r="AF3" s="13">
        <f t="shared" si="1"/>
        <v>22.179323543738203</v>
      </c>
      <c r="AG3" s="13">
        <f t="shared" si="1"/>
        <v>22.179323543738203</v>
      </c>
      <c r="AH3" s="13">
        <f t="shared" si="1"/>
        <v>22.179323543738203</v>
      </c>
      <c r="AI3" s="13">
        <f t="shared" si="1"/>
        <v>22.179323543738203</v>
      </c>
      <c r="AJ3" s="13">
        <f t="shared" si="1"/>
        <v>22.179323543738203</v>
      </c>
      <c r="AK3" s="13">
        <f t="shared" si="1"/>
        <v>22.179323543738203</v>
      </c>
      <c r="AL3" s="16">
        <f>AVERAGE(Ипотека!AL3:CH3)</f>
        <v>22.204446338994593</v>
      </c>
      <c r="AM3" s="13">
        <f>AL3</f>
        <v>22.204446338994593</v>
      </c>
      <c r="AN3" s="13">
        <f t="shared" ref="AN3:CH8" si="2">AM3</f>
        <v>22.204446338994593</v>
      </c>
      <c r="AO3" s="13">
        <f t="shared" si="2"/>
        <v>22.204446338994593</v>
      </c>
      <c r="AP3" s="13">
        <f t="shared" si="2"/>
        <v>22.204446338994593</v>
      </c>
      <c r="AQ3" s="13">
        <f t="shared" si="2"/>
        <v>22.204446338994593</v>
      </c>
      <c r="AR3" s="13">
        <f t="shared" si="2"/>
        <v>22.204446338994593</v>
      </c>
      <c r="AS3" s="13">
        <f t="shared" si="2"/>
        <v>22.204446338994593</v>
      </c>
      <c r="AT3" s="13">
        <f t="shared" si="2"/>
        <v>22.204446338994593</v>
      </c>
      <c r="AU3" s="13">
        <f t="shared" si="2"/>
        <v>22.204446338994593</v>
      </c>
      <c r="AV3" s="13">
        <f t="shared" si="2"/>
        <v>22.204446338994593</v>
      </c>
      <c r="AW3" s="13">
        <f t="shared" si="2"/>
        <v>22.204446338994593</v>
      </c>
      <c r="AX3" s="13">
        <f t="shared" si="2"/>
        <v>22.204446338994593</v>
      </c>
      <c r="AY3" s="13">
        <f t="shared" si="2"/>
        <v>22.204446338994593</v>
      </c>
      <c r="AZ3" s="13">
        <f t="shared" si="2"/>
        <v>22.204446338994593</v>
      </c>
      <c r="BA3" s="13">
        <f t="shared" si="2"/>
        <v>22.204446338994593</v>
      </c>
      <c r="BB3" s="13">
        <f t="shared" si="2"/>
        <v>22.204446338994593</v>
      </c>
      <c r="BC3" s="13">
        <f t="shared" si="2"/>
        <v>22.204446338994593</v>
      </c>
      <c r="BD3" s="13">
        <f t="shared" si="2"/>
        <v>22.204446338994593</v>
      </c>
      <c r="BE3" s="13">
        <f t="shared" si="2"/>
        <v>22.204446338994593</v>
      </c>
      <c r="BF3" s="13">
        <f t="shared" si="2"/>
        <v>22.204446338994593</v>
      </c>
      <c r="BG3" s="13">
        <f t="shared" si="2"/>
        <v>22.204446338994593</v>
      </c>
      <c r="BH3" s="13">
        <f t="shared" si="2"/>
        <v>22.204446338994593</v>
      </c>
      <c r="BI3" s="13">
        <f t="shared" si="2"/>
        <v>22.204446338994593</v>
      </c>
      <c r="BJ3" s="13">
        <f t="shared" si="2"/>
        <v>22.204446338994593</v>
      </c>
      <c r="BK3" s="13">
        <f t="shared" si="2"/>
        <v>22.204446338994593</v>
      </c>
      <c r="BL3" s="13">
        <f t="shared" si="2"/>
        <v>22.204446338994593</v>
      </c>
      <c r="BM3" s="13">
        <f t="shared" si="2"/>
        <v>22.204446338994593</v>
      </c>
      <c r="BN3" s="13">
        <f t="shared" si="2"/>
        <v>22.204446338994593</v>
      </c>
      <c r="BO3" s="13">
        <f t="shared" si="2"/>
        <v>22.204446338994593</v>
      </c>
      <c r="BP3" s="13">
        <f t="shared" si="2"/>
        <v>22.204446338994593</v>
      </c>
      <c r="BQ3" s="13">
        <f t="shared" si="2"/>
        <v>22.204446338994593</v>
      </c>
      <c r="BR3" s="13">
        <f t="shared" si="2"/>
        <v>22.204446338994593</v>
      </c>
      <c r="BS3" s="13">
        <f t="shared" si="2"/>
        <v>22.204446338994593</v>
      </c>
      <c r="BT3" s="13">
        <f t="shared" si="2"/>
        <v>22.204446338994593</v>
      </c>
      <c r="BU3" s="13">
        <f t="shared" si="2"/>
        <v>22.204446338994593</v>
      </c>
      <c r="BV3" s="13">
        <f t="shared" si="2"/>
        <v>22.204446338994593</v>
      </c>
      <c r="BW3" s="13">
        <f t="shared" si="2"/>
        <v>22.204446338994593</v>
      </c>
      <c r="BX3" s="13">
        <f t="shared" si="2"/>
        <v>22.204446338994593</v>
      </c>
      <c r="BY3" s="13">
        <f t="shared" si="2"/>
        <v>22.204446338994593</v>
      </c>
      <c r="BZ3" s="13">
        <f t="shared" si="2"/>
        <v>22.204446338994593</v>
      </c>
      <c r="CA3" s="13">
        <f t="shared" si="2"/>
        <v>22.204446338994593</v>
      </c>
      <c r="CB3" s="13">
        <f t="shared" si="2"/>
        <v>22.204446338994593</v>
      </c>
      <c r="CC3" s="13">
        <f t="shared" si="2"/>
        <v>22.204446338994593</v>
      </c>
      <c r="CD3" s="13">
        <f t="shared" si="2"/>
        <v>22.204446338994593</v>
      </c>
      <c r="CE3" s="13">
        <f t="shared" si="2"/>
        <v>22.204446338994593</v>
      </c>
      <c r="CF3" s="13">
        <f t="shared" si="2"/>
        <v>22.204446338994593</v>
      </c>
      <c r="CG3" s="13">
        <f t="shared" si="2"/>
        <v>22.204446338994593</v>
      </c>
      <c r="CH3" s="13">
        <f t="shared" si="2"/>
        <v>22.204446338994593</v>
      </c>
      <c r="CI3" s="13">
        <f t="shared" ref="CI3:CL66" si="3">CH3</f>
        <v>22.204446338994593</v>
      </c>
      <c r="CJ3" s="13">
        <f t="shared" si="3"/>
        <v>22.204446338994593</v>
      </c>
      <c r="CK3" s="13">
        <f t="shared" si="3"/>
        <v>22.204446338994593</v>
      </c>
      <c r="CL3" s="13">
        <f t="shared" si="3"/>
        <v>22.204446338994593</v>
      </c>
      <c r="CM3" s="13">
        <f t="shared" ref="CM3:CQ66" si="4">CL3</f>
        <v>22.204446338994593</v>
      </c>
      <c r="CN3" s="13">
        <f t="shared" si="4"/>
        <v>22.204446338994593</v>
      </c>
      <c r="CO3" s="13">
        <f t="shared" si="4"/>
        <v>22.204446338994593</v>
      </c>
      <c r="CP3" s="13">
        <f t="shared" si="4"/>
        <v>22.204446338994593</v>
      </c>
      <c r="CQ3" s="13">
        <f t="shared" si="4"/>
        <v>22.204446338994593</v>
      </c>
      <c r="CR3" s="13">
        <f t="shared" ref="CR3:CS65" si="5">CQ3</f>
        <v>22.204446338994593</v>
      </c>
      <c r="CS3" s="13">
        <f t="shared" si="5"/>
        <v>22.204446338994593</v>
      </c>
    </row>
    <row r="4" spans="1:97" x14ac:dyDescent="0.25">
      <c r="A4" s="8" t="s">
        <v>2</v>
      </c>
      <c r="B4" s="9">
        <f>AVERAGE(Ипотека!Z4:BV4)</f>
        <v>25.510600656792896</v>
      </c>
      <c r="C4" s="9">
        <f>$B$4</f>
        <v>25.510600656792896</v>
      </c>
      <c r="D4" s="9">
        <f t="shared" ref="D4:J4" si="6">$B$4</f>
        <v>25.510600656792896</v>
      </c>
      <c r="E4" s="9">
        <f t="shared" si="6"/>
        <v>25.510600656792896</v>
      </c>
      <c r="F4" s="9">
        <f t="shared" si="6"/>
        <v>25.510600656792896</v>
      </c>
      <c r="G4" s="9">
        <f t="shared" si="6"/>
        <v>25.510600656792896</v>
      </c>
      <c r="H4" s="9">
        <f t="shared" si="6"/>
        <v>25.510600656792896</v>
      </c>
      <c r="I4" s="9">
        <f t="shared" si="6"/>
        <v>25.510600656792896</v>
      </c>
      <c r="J4" s="9">
        <f t="shared" si="6"/>
        <v>25.510600656792896</v>
      </c>
      <c r="K4" s="9">
        <f t="shared" ref="K4:AK4" si="7">$B$4</f>
        <v>25.510600656792896</v>
      </c>
      <c r="L4" s="9">
        <f t="shared" si="7"/>
        <v>25.510600656792896</v>
      </c>
      <c r="M4" s="9">
        <f t="shared" si="7"/>
        <v>25.510600656792896</v>
      </c>
      <c r="N4" s="9">
        <f t="shared" si="7"/>
        <v>25.510600656792896</v>
      </c>
      <c r="O4" s="9">
        <f t="shared" si="7"/>
        <v>25.510600656792896</v>
      </c>
      <c r="P4" s="9">
        <f t="shared" si="7"/>
        <v>25.510600656792896</v>
      </c>
      <c r="Q4" s="9">
        <f t="shared" si="7"/>
        <v>25.510600656792896</v>
      </c>
      <c r="R4" s="9">
        <f t="shared" si="7"/>
        <v>25.510600656792896</v>
      </c>
      <c r="S4" s="9">
        <f t="shared" si="7"/>
        <v>25.510600656792896</v>
      </c>
      <c r="T4" s="9">
        <f t="shared" si="7"/>
        <v>25.510600656792896</v>
      </c>
      <c r="U4" s="9">
        <f t="shared" si="7"/>
        <v>25.510600656792896</v>
      </c>
      <c r="V4" s="9">
        <f t="shared" si="7"/>
        <v>25.510600656792896</v>
      </c>
      <c r="W4" s="9">
        <f t="shared" si="7"/>
        <v>25.510600656792896</v>
      </c>
      <c r="X4" s="9">
        <f t="shared" si="7"/>
        <v>25.510600656792896</v>
      </c>
      <c r="Y4" s="9">
        <f t="shared" si="7"/>
        <v>25.510600656792896</v>
      </c>
      <c r="Z4" s="9">
        <f t="shared" si="7"/>
        <v>25.510600656792896</v>
      </c>
      <c r="AA4" s="9">
        <f t="shared" si="7"/>
        <v>25.510600656792896</v>
      </c>
      <c r="AB4" s="9">
        <f t="shared" si="7"/>
        <v>25.510600656792896</v>
      </c>
      <c r="AC4" s="9">
        <f t="shared" si="7"/>
        <v>25.510600656792896</v>
      </c>
      <c r="AD4" s="9">
        <f t="shared" si="7"/>
        <v>25.510600656792896</v>
      </c>
      <c r="AE4" s="9">
        <f t="shared" si="7"/>
        <v>25.510600656792896</v>
      </c>
      <c r="AF4" s="9">
        <f t="shared" si="7"/>
        <v>25.510600656792896</v>
      </c>
      <c r="AG4" s="9">
        <f t="shared" si="7"/>
        <v>25.510600656792896</v>
      </c>
      <c r="AH4" s="9">
        <f t="shared" si="7"/>
        <v>25.510600656792896</v>
      </c>
      <c r="AI4" s="9">
        <f t="shared" si="7"/>
        <v>25.510600656792896</v>
      </c>
      <c r="AJ4" s="9">
        <f t="shared" si="7"/>
        <v>25.510600656792896</v>
      </c>
      <c r="AK4" s="9">
        <f t="shared" si="7"/>
        <v>25.510600656792896</v>
      </c>
      <c r="AL4" s="17">
        <f>AVERAGE(Ипотека!AL4:CH4)</f>
        <v>26.054884155198668</v>
      </c>
      <c r="AM4" s="9">
        <f t="shared" ref="AM4:BB67" si="8">AL4</f>
        <v>26.054884155198668</v>
      </c>
      <c r="AN4" s="9">
        <f t="shared" si="8"/>
        <v>26.054884155198668</v>
      </c>
      <c r="AO4" s="9">
        <f t="shared" si="8"/>
        <v>26.054884155198668</v>
      </c>
      <c r="AP4" s="9">
        <f t="shared" si="8"/>
        <v>26.054884155198668</v>
      </c>
      <c r="AQ4" s="9">
        <f t="shared" si="8"/>
        <v>26.054884155198668</v>
      </c>
      <c r="AR4" s="9">
        <f t="shared" si="8"/>
        <v>26.054884155198668</v>
      </c>
      <c r="AS4" s="9">
        <f t="shared" si="8"/>
        <v>26.054884155198668</v>
      </c>
      <c r="AT4" s="9">
        <f t="shared" si="8"/>
        <v>26.054884155198668</v>
      </c>
      <c r="AU4" s="9">
        <f t="shared" si="8"/>
        <v>26.054884155198668</v>
      </c>
      <c r="AV4" s="9">
        <f t="shared" si="8"/>
        <v>26.054884155198668</v>
      </c>
      <c r="AW4" s="9">
        <f t="shared" si="8"/>
        <v>26.054884155198668</v>
      </c>
      <c r="AX4" s="9">
        <f t="shared" si="8"/>
        <v>26.054884155198668</v>
      </c>
      <c r="AY4" s="9">
        <f t="shared" si="8"/>
        <v>26.054884155198668</v>
      </c>
      <c r="AZ4" s="9">
        <f t="shared" si="8"/>
        <v>26.054884155198668</v>
      </c>
      <c r="BA4" s="9">
        <f t="shared" si="8"/>
        <v>26.054884155198668</v>
      </c>
      <c r="BB4" s="9">
        <f t="shared" si="8"/>
        <v>26.054884155198668</v>
      </c>
      <c r="BC4" s="9">
        <f t="shared" si="2"/>
        <v>26.054884155198668</v>
      </c>
      <c r="BD4" s="9">
        <f t="shared" si="2"/>
        <v>26.054884155198668</v>
      </c>
      <c r="BE4" s="9">
        <f t="shared" si="2"/>
        <v>26.054884155198668</v>
      </c>
      <c r="BF4" s="9">
        <f t="shared" si="2"/>
        <v>26.054884155198668</v>
      </c>
      <c r="BG4" s="9">
        <f t="shared" si="2"/>
        <v>26.054884155198668</v>
      </c>
      <c r="BH4" s="9">
        <f t="shared" si="2"/>
        <v>26.054884155198668</v>
      </c>
      <c r="BI4" s="9">
        <f t="shared" si="2"/>
        <v>26.054884155198668</v>
      </c>
      <c r="BJ4" s="9">
        <f t="shared" si="2"/>
        <v>26.054884155198668</v>
      </c>
      <c r="BK4" s="9">
        <f t="shared" si="2"/>
        <v>26.054884155198668</v>
      </c>
      <c r="BL4" s="9">
        <f t="shared" si="2"/>
        <v>26.054884155198668</v>
      </c>
      <c r="BM4" s="9">
        <f t="shared" si="2"/>
        <v>26.054884155198668</v>
      </c>
      <c r="BN4" s="9">
        <f t="shared" si="2"/>
        <v>26.054884155198668</v>
      </c>
      <c r="BO4" s="9">
        <f t="shared" si="2"/>
        <v>26.054884155198668</v>
      </c>
      <c r="BP4" s="9">
        <f t="shared" si="2"/>
        <v>26.054884155198668</v>
      </c>
      <c r="BQ4" s="9">
        <f t="shared" si="2"/>
        <v>26.054884155198668</v>
      </c>
      <c r="BR4" s="9">
        <f t="shared" si="2"/>
        <v>26.054884155198668</v>
      </c>
      <c r="BS4" s="9">
        <f t="shared" si="2"/>
        <v>26.054884155198668</v>
      </c>
      <c r="BT4" s="9">
        <f t="shared" si="2"/>
        <v>26.054884155198668</v>
      </c>
      <c r="BU4" s="9">
        <f t="shared" si="2"/>
        <v>26.054884155198668</v>
      </c>
      <c r="BV4" s="9">
        <f t="shared" si="2"/>
        <v>26.054884155198668</v>
      </c>
      <c r="BW4" s="9">
        <f t="shared" si="2"/>
        <v>26.054884155198668</v>
      </c>
      <c r="BX4" s="9">
        <f t="shared" si="2"/>
        <v>26.054884155198668</v>
      </c>
      <c r="BY4" s="9">
        <f t="shared" si="2"/>
        <v>26.054884155198668</v>
      </c>
      <c r="BZ4" s="9">
        <f t="shared" si="2"/>
        <v>26.054884155198668</v>
      </c>
      <c r="CA4" s="9">
        <f t="shared" si="2"/>
        <v>26.054884155198668</v>
      </c>
      <c r="CB4" s="9">
        <f t="shared" si="2"/>
        <v>26.054884155198668</v>
      </c>
      <c r="CC4" s="9">
        <f t="shared" si="2"/>
        <v>26.054884155198668</v>
      </c>
      <c r="CD4" s="9">
        <f t="shared" si="2"/>
        <v>26.054884155198668</v>
      </c>
      <c r="CE4" s="9">
        <f t="shared" si="2"/>
        <v>26.054884155198668</v>
      </c>
      <c r="CF4" s="9">
        <f t="shared" si="2"/>
        <v>26.054884155198668</v>
      </c>
      <c r="CG4" s="9">
        <f t="shared" si="2"/>
        <v>26.054884155198668</v>
      </c>
      <c r="CH4" s="9">
        <f t="shared" si="2"/>
        <v>26.054884155198668</v>
      </c>
      <c r="CI4" s="9">
        <f t="shared" si="3"/>
        <v>26.054884155198668</v>
      </c>
      <c r="CJ4" s="9">
        <f t="shared" si="3"/>
        <v>26.054884155198668</v>
      </c>
      <c r="CK4" s="9">
        <f t="shared" si="3"/>
        <v>26.054884155198668</v>
      </c>
      <c r="CL4" s="9">
        <f t="shared" si="3"/>
        <v>26.054884155198668</v>
      </c>
      <c r="CM4" s="9">
        <f t="shared" si="4"/>
        <v>26.054884155198668</v>
      </c>
      <c r="CN4" s="9">
        <f t="shared" si="4"/>
        <v>26.054884155198668</v>
      </c>
      <c r="CO4" s="9">
        <f t="shared" si="4"/>
        <v>26.054884155198668</v>
      </c>
      <c r="CP4" s="9">
        <f t="shared" si="4"/>
        <v>26.054884155198668</v>
      </c>
      <c r="CQ4" s="9">
        <f t="shared" ref="CQ4:CS66" si="9">CP4</f>
        <v>26.054884155198668</v>
      </c>
      <c r="CR4" s="9">
        <f t="shared" si="5"/>
        <v>26.054884155198668</v>
      </c>
      <c r="CS4" s="9">
        <f t="shared" si="9"/>
        <v>26.054884155198668</v>
      </c>
    </row>
    <row r="5" spans="1:97" x14ac:dyDescent="0.25">
      <c r="A5" s="8" t="s">
        <v>3</v>
      </c>
      <c r="B5" s="9">
        <f>AVERAGE(Ипотека!Z5:BV5)</f>
        <v>19.551512059085841</v>
      </c>
      <c r="C5" s="9">
        <f>$B$5</f>
        <v>19.551512059085841</v>
      </c>
      <c r="D5" s="9">
        <f t="shared" ref="D5:J5" si="10">$B$5</f>
        <v>19.551512059085841</v>
      </c>
      <c r="E5" s="9">
        <f t="shared" si="10"/>
        <v>19.551512059085841</v>
      </c>
      <c r="F5" s="9">
        <f t="shared" si="10"/>
        <v>19.551512059085841</v>
      </c>
      <c r="G5" s="9">
        <f t="shared" si="10"/>
        <v>19.551512059085841</v>
      </c>
      <c r="H5" s="9">
        <f t="shared" si="10"/>
        <v>19.551512059085841</v>
      </c>
      <c r="I5" s="9">
        <f t="shared" si="10"/>
        <v>19.551512059085841</v>
      </c>
      <c r="J5" s="9">
        <f t="shared" si="10"/>
        <v>19.551512059085841</v>
      </c>
      <c r="K5" s="9">
        <f t="shared" ref="K5:AK5" si="11">$B$5</f>
        <v>19.551512059085841</v>
      </c>
      <c r="L5" s="9">
        <f t="shared" si="11"/>
        <v>19.551512059085841</v>
      </c>
      <c r="M5" s="9">
        <f t="shared" si="11"/>
        <v>19.551512059085841</v>
      </c>
      <c r="N5" s="9">
        <f t="shared" si="11"/>
        <v>19.551512059085841</v>
      </c>
      <c r="O5" s="9">
        <f t="shared" si="11"/>
        <v>19.551512059085841</v>
      </c>
      <c r="P5" s="9">
        <f t="shared" si="11"/>
        <v>19.551512059085841</v>
      </c>
      <c r="Q5" s="9">
        <f t="shared" si="11"/>
        <v>19.551512059085841</v>
      </c>
      <c r="R5" s="9">
        <f t="shared" si="11"/>
        <v>19.551512059085841</v>
      </c>
      <c r="S5" s="9">
        <f t="shared" si="11"/>
        <v>19.551512059085841</v>
      </c>
      <c r="T5" s="9">
        <f t="shared" si="11"/>
        <v>19.551512059085841</v>
      </c>
      <c r="U5" s="9">
        <f t="shared" si="11"/>
        <v>19.551512059085841</v>
      </c>
      <c r="V5" s="9">
        <f t="shared" si="11"/>
        <v>19.551512059085841</v>
      </c>
      <c r="W5" s="9">
        <f t="shared" si="11"/>
        <v>19.551512059085841</v>
      </c>
      <c r="X5" s="9">
        <f t="shared" si="11"/>
        <v>19.551512059085841</v>
      </c>
      <c r="Y5" s="9">
        <f t="shared" si="11"/>
        <v>19.551512059085841</v>
      </c>
      <c r="Z5" s="9">
        <f t="shared" si="11"/>
        <v>19.551512059085841</v>
      </c>
      <c r="AA5" s="9">
        <f t="shared" si="11"/>
        <v>19.551512059085841</v>
      </c>
      <c r="AB5" s="9">
        <f t="shared" si="11"/>
        <v>19.551512059085841</v>
      </c>
      <c r="AC5" s="9">
        <f t="shared" si="11"/>
        <v>19.551512059085841</v>
      </c>
      <c r="AD5" s="9">
        <f t="shared" si="11"/>
        <v>19.551512059085841</v>
      </c>
      <c r="AE5" s="9">
        <f t="shared" si="11"/>
        <v>19.551512059085841</v>
      </c>
      <c r="AF5" s="9">
        <f t="shared" si="11"/>
        <v>19.551512059085841</v>
      </c>
      <c r="AG5" s="9">
        <f t="shared" si="11"/>
        <v>19.551512059085841</v>
      </c>
      <c r="AH5" s="9">
        <f t="shared" si="11"/>
        <v>19.551512059085841</v>
      </c>
      <c r="AI5" s="9">
        <f t="shared" si="11"/>
        <v>19.551512059085841</v>
      </c>
      <c r="AJ5" s="9">
        <f t="shared" si="11"/>
        <v>19.551512059085841</v>
      </c>
      <c r="AK5" s="9">
        <f t="shared" si="11"/>
        <v>19.551512059085841</v>
      </c>
      <c r="AL5" s="17">
        <f>AVERAGE(Ипотека!AL5:CH5)</f>
        <v>19.610769004360268</v>
      </c>
      <c r="AM5" s="9">
        <f t="shared" si="8"/>
        <v>19.610769004360268</v>
      </c>
      <c r="AN5" s="9">
        <f t="shared" si="2"/>
        <v>19.610769004360268</v>
      </c>
      <c r="AO5" s="9">
        <f t="shared" si="2"/>
        <v>19.610769004360268</v>
      </c>
      <c r="AP5" s="9">
        <f t="shared" si="2"/>
        <v>19.610769004360268</v>
      </c>
      <c r="AQ5" s="9">
        <f t="shared" si="2"/>
        <v>19.610769004360268</v>
      </c>
      <c r="AR5" s="9">
        <f t="shared" si="2"/>
        <v>19.610769004360268</v>
      </c>
      <c r="AS5" s="9">
        <f t="shared" si="2"/>
        <v>19.610769004360268</v>
      </c>
      <c r="AT5" s="9">
        <f t="shared" si="2"/>
        <v>19.610769004360268</v>
      </c>
      <c r="AU5" s="9">
        <f t="shared" si="2"/>
        <v>19.610769004360268</v>
      </c>
      <c r="AV5" s="9">
        <f t="shared" si="2"/>
        <v>19.610769004360268</v>
      </c>
      <c r="AW5" s="9">
        <f t="shared" si="2"/>
        <v>19.610769004360268</v>
      </c>
      <c r="AX5" s="9">
        <f t="shared" si="2"/>
        <v>19.610769004360268</v>
      </c>
      <c r="AY5" s="9">
        <f t="shared" si="2"/>
        <v>19.610769004360268</v>
      </c>
      <c r="AZ5" s="9">
        <f t="shared" si="2"/>
        <v>19.610769004360268</v>
      </c>
      <c r="BA5" s="9">
        <f t="shared" si="2"/>
        <v>19.610769004360268</v>
      </c>
      <c r="BB5" s="9">
        <f t="shared" si="2"/>
        <v>19.610769004360268</v>
      </c>
      <c r="BC5" s="9">
        <f t="shared" si="2"/>
        <v>19.610769004360268</v>
      </c>
      <c r="BD5" s="9">
        <f t="shared" si="2"/>
        <v>19.610769004360268</v>
      </c>
      <c r="BE5" s="9">
        <f t="shared" si="2"/>
        <v>19.610769004360268</v>
      </c>
      <c r="BF5" s="9">
        <f t="shared" si="2"/>
        <v>19.610769004360268</v>
      </c>
      <c r="BG5" s="9">
        <f t="shared" si="2"/>
        <v>19.610769004360268</v>
      </c>
      <c r="BH5" s="9">
        <f t="shared" si="2"/>
        <v>19.610769004360268</v>
      </c>
      <c r="BI5" s="9">
        <f t="shared" si="2"/>
        <v>19.610769004360268</v>
      </c>
      <c r="BJ5" s="9">
        <f t="shared" si="2"/>
        <v>19.610769004360268</v>
      </c>
      <c r="BK5" s="9">
        <f t="shared" si="2"/>
        <v>19.610769004360268</v>
      </c>
      <c r="BL5" s="9">
        <f t="shared" si="2"/>
        <v>19.610769004360268</v>
      </c>
      <c r="BM5" s="9">
        <f t="shared" si="2"/>
        <v>19.610769004360268</v>
      </c>
      <c r="BN5" s="9">
        <f t="shared" si="2"/>
        <v>19.610769004360268</v>
      </c>
      <c r="BO5" s="9">
        <f t="shared" si="2"/>
        <v>19.610769004360268</v>
      </c>
      <c r="BP5" s="9">
        <f t="shared" si="2"/>
        <v>19.610769004360268</v>
      </c>
      <c r="BQ5" s="9">
        <f t="shared" si="2"/>
        <v>19.610769004360268</v>
      </c>
      <c r="BR5" s="9">
        <f t="shared" si="2"/>
        <v>19.610769004360268</v>
      </c>
      <c r="BS5" s="9">
        <f t="shared" si="2"/>
        <v>19.610769004360268</v>
      </c>
      <c r="BT5" s="9">
        <f t="shared" si="2"/>
        <v>19.610769004360268</v>
      </c>
      <c r="BU5" s="9">
        <f t="shared" si="2"/>
        <v>19.610769004360268</v>
      </c>
      <c r="BV5" s="9">
        <f t="shared" si="2"/>
        <v>19.610769004360268</v>
      </c>
      <c r="BW5" s="9">
        <f t="shared" si="2"/>
        <v>19.610769004360268</v>
      </c>
      <c r="BX5" s="9">
        <f t="shared" si="2"/>
        <v>19.610769004360268</v>
      </c>
      <c r="BY5" s="9">
        <f t="shared" si="2"/>
        <v>19.610769004360268</v>
      </c>
      <c r="BZ5" s="9">
        <f t="shared" si="2"/>
        <v>19.610769004360268</v>
      </c>
      <c r="CA5" s="9">
        <f t="shared" si="2"/>
        <v>19.610769004360268</v>
      </c>
      <c r="CB5" s="9">
        <f t="shared" si="2"/>
        <v>19.610769004360268</v>
      </c>
      <c r="CC5" s="9">
        <f t="shared" si="2"/>
        <v>19.610769004360268</v>
      </c>
      <c r="CD5" s="9">
        <f t="shared" si="2"/>
        <v>19.610769004360268</v>
      </c>
      <c r="CE5" s="9">
        <f t="shared" si="2"/>
        <v>19.610769004360268</v>
      </c>
      <c r="CF5" s="9">
        <f t="shared" si="2"/>
        <v>19.610769004360268</v>
      </c>
      <c r="CG5" s="9">
        <f t="shared" si="2"/>
        <v>19.610769004360268</v>
      </c>
      <c r="CH5" s="9">
        <f t="shared" si="2"/>
        <v>19.610769004360268</v>
      </c>
      <c r="CI5" s="9">
        <f t="shared" si="3"/>
        <v>19.610769004360268</v>
      </c>
      <c r="CJ5" s="9">
        <f t="shared" si="3"/>
        <v>19.610769004360268</v>
      </c>
      <c r="CK5" s="9">
        <f t="shared" si="3"/>
        <v>19.610769004360268</v>
      </c>
      <c r="CL5" s="9">
        <f t="shared" si="3"/>
        <v>19.610769004360268</v>
      </c>
      <c r="CM5" s="9">
        <f t="shared" si="4"/>
        <v>19.610769004360268</v>
      </c>
      <c r="CN5" s="9">
        <f t="shared" si="4"/>
        <v>19.610769004360268</v>
      </c>
      <c r="CO5" s="9">
        <f t="shared" si="4"/>
        <v>19.610769004360268</v>
      </c>
      <c r="CP5" s="9">
        <f t="shared" si="4"/>
        <v>19.610769004360268</v>
      </c>
      <c r="CQ5" s="9">
        <f t="shared" si="9"/>
        <v>19.610769004360268</v>
      </c>
      <c r="CR5" s="9">
        <f t="shared" si="5"/>
        <v>19.610769004360268</v>
      </c>
      <c r="CS5" s="9">
        <f t="shared" si="9"/>
        <v>19.610769004360268</v>
      </c>
    </row>
    <row r="6" spans="1:97" x14ac:dyDescent="0.25">
      <c r="A6" s="8" t="s">
        <v>4</v>
      </c>
      <c r="B6" s="9">
        <f>AVERAGE(Ипотека!Z6:BV6)</f>
        <v>19.444515355911729</v>
      </c>
      <c r="C6" s="9">
        <f>$B$6</f>
        <v>19.444515355911729</v>
      </c>
      <c r="D6" s="9">
        <f t="shared" ref="D6:J6" si="12">$B$6</f>
        <v>19.444515355911729</v>
      </c>
      <c r="E6" s="9">
        <f t="shared" si="12"/>
        <v>19.444515355911729</v>
      </c>
      <c r="F6" s="9">
        <f t="shared" si="12"/>
        <v>19.444515355911729</v>
      </c>
      <c r="G6" s="9">
        <f t="shared" si="12"/>
        <v>19.444515355911729</v>
      </c>
      <c r="H6" s="9">
        <f t="shared" si="12"/>
        <v>19.444515355911729</v>
      </c>
      <c r="I6" s="9">
        <f t="shared" si="12"/>
        <v>19.444515355911729</v>
      </c>
      <c r="J6" s="9">
        <f t="shared" si="12"/>
        <v>19.444515355911729</v>
      </c>
      <c r="K6" s="9">
        <f t="shared" ref="K6:AK6" si="13">$B$6</f>
        <v>19.444515355911729</v>
      </c>
      <c r="L6" s="9">
        <f t="shared" si="13"/>
        <v>19.444515355911729</v>
      </c>
      <c r="M6" s="9">
        <f t="shared" si="13"/>
        <v>19.444515355911729</v>
      </c>
      <c r="N6" s="9">
        <f t="shared" si="13"/>
        <v>19.444515355911729</v>
      </c>
      <c r="O6" s="9">
        <f t="shared" si="13"/>
        <v>19.444515355911729</v>
      </c>
      <c r="P6" s="9">
        <f t="shared" si="13"/>
        <v>19.444515355911729</v>
      </c>
      <c r="Q6" s="9">
        <f t="shared" si="13"/>
        <v>19.444515355911729</v>
      </c>
      <c r="R6" s="9">
        <f t="shared" si="13"/>
        <v>19.444515355911729</v>
      </c>
      <c r="S6" s="9">
        <f t="shared" si="13"/>
        <v>19.444515355911729</v>
      </c>
      <c r="T6" s="9">
        <f t="shared" si="13"/>
        <v>19.444515355911729</v>
      </c>
      <c r="U6" s="9">
        <f t="shared" si="13"/>
        <v>19.444515355911729</v>
      </c>
      <c r="V6" s="9">
        <f t="shared" si="13"/>
        <v>19.444515355911729</v>
      </c>
      <c r="W6" s="9">
        <f t="shared" si="13"/>
        <v>19.444515355911729</v>
      </c>
      <c r="X6" s="9">
        <f t="shared" si="13"/>
        <v>19.444515355911729</v>
      </c>
      <c r="Y6" s="9">
        <f t="shared" si="13"/>
        <v>19.444515355911729</v>
      </c>
      <c r="Z6" s="9">
        <f t="shared" si="13"/>
        <v>19.444515355911729</v>
      </c>
      <c r="AA6" s="9">
        <f t="shared" si="13"/>
        <v>19.444515355911729</v>
      </c>
      <c r="AB6" s="9">
        <f t="shared" si="13"/>
        <v>19.444515355911729</v>
      </c>
      <c r="AC6" s="9">
        <f t="shared" si="13"/>
        <v>19.444515355911729</v>
      </c>
      <c r="AD6" s="9">
        <f t="shared" si="13"/>
        <v>19.444515355911729</v>
      </c>
      <c r="AE6" s="9">
        <f t="shared" si="13"/>
        <v>19.444515355911729</v>
      </c>
      <c r="AF6" s="9">
        <f t="shared" si="13"/>
        <v>19.444515355911729</v>
      </c>
      <c r="AG6" s="9">
        <f t="shared" si="13"/>
        <v>19.444515355911729</v>
      </c>
      <c r="AH6" s="9">
        <f t="shared" si="13"/>
        <v>19.444515355911729</v>
      </c>
      <c r="AI6" s="9">
        <f t="shared" si="13"/>
        <v>19.444515355911729</v>
      </c>
      <c r="AJ6" s="9">
        <f t="shared" si="13"/>
        <v>19.444515355911729</v>
      </c>
      <c r="AK6" s="9">
        <f t="shared" si="13"/>
        <v>19.444515355911729</v>
      </c>
      <c r="AL6" s="17">
        <f>AVERAGE(Ипотека!AL6:CH6)</f>
        <v>19.070138013107499</v>
      </c>
      <c r="AM6" s="9">
        <f t="shared" si="8"/>
        <v>19.070138013107499</v>
      </c>
      <c r="AN6" s="9">
        <f t="shared" si="2"/>
        <v>19.070138013107499</v>
      </c>
      <c r="AO6" s="9">
        <f t="shared" si="2"/>
        <v>19.070138013107499</v>
      </c>
      <c r="AP6" s="9">
        <f t="shared" si="2"/>
        <v>19.070138013107499</v>
      </c>
      <c r="AQ6" s="9">
        <f t="shared" si="2"/>
        <v>19.070138013107499</v>
      </c>
      <c r="AR6" s="9">
        <f t="shared" si="2"/>
        <v>19.070138013107499</v>
      </c>
      <c r="AS6" s="9">
        <f t="shared" si="2"/>
        <v>19.070138013107499</v>
      </c>
      <c r="AT6" s="9">
        <f t="shared" si="2"/>
        <v>19.070138013107499</v>
      </c>
      <c r="AU6" s="9">
        <f t="shared" si="2"/>
        <v>19.070138013107499</v>
      </c>
      <c r="AV6" s="9">
        <f t="shared" si="2"/>
        <v>19.070138013107499</v>
      </c>
      <c r="AW6" s="9">
        <f t="shared" si="2"/>
        <v>19.070138013107499</v>
      </c>
      <c r="AX6" s="9">
        <f t="shared" si="2"/>
        <v>19.070138013107499</v>
      </c>
      <c r="AY6" s="9">
        <f t="shared" si="2"/>
        <v>19.070138013107499</v>
      </c>
      <c r="AZ6" s="9">
        <f t="shared" si="2"/>
        <v>19.070138013107499</v>
      </c>
      <c r="BA6" s="9">
        <f t="shared" si="2"/>
        <v>19.070138013107499</v>
      </c>
      <c r="BB6" s="9">
        <f t="shared" si="2"/>
        <v>19.070138013107499</v>
      </c>
      <c r="BC6" s="9">
        <f t="shared" si="2"/>
        <v>19.070138013107499</v>
      </c>
      <c r="BD6" s="9">
        <f t="shared" si="2"/>
        <v>19.070138013107499</v>
      </c>
      <c r="BE6" s="9">
        <f t="shared" si="2"/>
        <v>19.070138013107499</v>
      </c>
      <c r="BF6" s="9">
        <f t="shared" si="2"/>
        <v>19.070138013107499</v>
      </c>
      <c r="BG6" s="9">
        <f t="shared" si="2"/>
        <v>19.070138013107499</v>
      </c>
      <c r="BH6" s="9">
        <f t="shared" si="2"/>
        <v>19.070138013107499</v>
      </c>
      <c r="BI6" s="9">
        <f t="shared" si="2"/>
        <v>19.070138013107499</v>
      </c>
      <c r="BJ6" s="9">
        <f t="shared" si="2"/>
        <v>19.070138013107499</v>
      </c>
      <c r="BK6" s="9">
        <f t="shared" si="2"/>
        <v>19.070138013107499</v>
      </c>
      <c r="BL6" s="9">
        <f t="shared" si="2"/>
        <v>19.070138013107499</v>
      </c>
      <c r="BM6" s="9">
        <f t="shared" si="2"/>
        <v>19.070138013107499</v>
      </c>
      <c r="BN6" s="9">
        <f t="shared" si="2"/>
        <v>19.070138013107499</v>
      </c>
      <c r="BO6" s="9">
        <f t="shared" si="2"/>
        <v>19.070138013107499</v>
      </c>
      <c r="BP6" s="9">
        <f t="shared" si="2"/>
        <v>19.070138013107499</v>
      </c>
      <c r="BQ6" s="9">
        <f t="shared" si="2"/>
        <v>19.070138013107499</v>
      </c>
      <c r="BR6" s="9">
        <f t="shared" si="2"/>
        <v>19.070138013107499</v>
      </c>
      <c r="BS6" s="9">
        <f t="shared" si="2"/>
        <v>19.070138013107499</v>
      </c>
      <c r="BT6" s="9">
        <f t="shared" si="2"/>
        <v>19.070138013107499</v>
      </c>
      <c r="BU6" s="9">
        <f t="shared" si="2"/>
        <v>19.070138013107499</v>
      </c>
      <c r="BV6" s="9">
        <f t="shared" si="2"/>
        <v>19.070138013107499</v>
      </c>
      <c r="BW6" s="9">
        <f t="shared" si="2"/>
        <v>19.070138013107499</v>
      </c>
      <c r="BX6" s="9">
        <f t="shared" si="2"/>
        <v>19.070138013107499</v>
      </c>
      <c r="BY6" s="9">
        <f t="shared" si="2"/>
        <v>19.070138013107499</v>
      </c>
      <c r="BZ6" s="9">
        <f t="shared" si="2"/>
        <v>19.070138013107499</v>
      </c>
      <c r="CA6" s="9">
        <f t="shared" si="2"/>
        <v>19.070138013107499</v>
      </c>
      <c r="CB6" s="9">
        <f t="shared" si="2"/>
        <v>19.070138013107499</v>
      </c>
      <c r="CC6" s="9">
        <f t="shared" si="2"/>
        <v>19.070138013107499</v>
      </c>
      <c r="CD6" s="9">
        <f t="shared" si="2"/>
        <v>19.070138013107499</v>
      </c>
      <c r="CE6" s="9">
        <f t="shared" si="2"/>
        <v>19.070138013107499</v>
      </c>
      <c r="CF6" s="9">
        <f t="shared" si="2"/>
        <v>19.070138013107499</v>
      </c>
      <c r="CG6" s="9">
        <f t="shared" si="2"/>
        <v>19.070138013107499</v>
      </c>
      <c r="CH6" s="9">
        <f t="shared" si="2"/>
        <v>19.070138013107499</v>
      </c>
      <c r="CI6" s="9">
        <f t="shared" si="3"/>
        <v>19.070138013107499</v>
      </c>
      <c r="CJ6" s="9">
        <f t="shared" si="3"/>
        <v>19.070138013107499</v>
      </c>
      <c r="CK6" s="9">
        <f t="shared" si="3"/>
        <v>19.070138013107499</v>
      </c>
      <c r="CL6" s="9">
        <f t="shared" si="3"/>
        <v>19.070138013107499</v>
      </c>
      <c r="CM6" s="9">
        <f t="shared" si="4"/>
        <v>19.070138013107499</v>
      </c>
      <c r="CN6" s="9">
        <f t="shared" si="4"/>
        <v>19.070138013107499</v>
      </c>
      <c r="CO6" s="9">
        <f t="shared" si="4"/>
        <v>19.070138013107499</v>
      </c>
      <c r="CP6" s="9">
        <f t="shared" si="4"/>
        <v>19.070138013107499</v>
      </c>
      <c r="CQ6" s="9">
        <f t="shared" si="9"/>
        <v>19.070138013107499</v>
      </c>
      <c r="CR6" s="9">
        <f t="shared" si="5"/>
        <v>19.070138013107499</v>
      </c>
      <c r="CS6" s="9">
        <f t="shared" si="9"/>
        <v>19.070138013107499</v>
      </c>
    </row>
    <row r="7" spans="1:97" x14ac:dyDescent="0.25">
      <c r="A7" s="8" t="s">
        <v>5</v>
      </c>
      <c r="B7" s="9">
        <f>AVERAGE(Ипотека!Z7:BV7)</f>
        <v>20.718018034363176</v>
      </c>
      <c r="C7" s="9">
        <f>$B$7</f>
        <v>20.718018034363176</v>
      </c>
      <c r="D7" s="9">
        <f t="shared" ref="D7:J7" si="14">$B$7</f>
        <v>20.718018034363176</v>
      </c>
      <c r="E7" s="9">
        <f t="shared" si="14"/>
        <v>20.718018034363176</v>
      </c>
      <c r="F7" s="9">
        <f t="shared" si="14"/>
        <v>20.718018034363176</v>
      </c>
      <c r="G7" s="9">
        <f t="shared" si="14"/>
        <v>20.718018034363176</v>
      </c>
      <c r="H7" s="9">
        <f t="shared" si="14"/>
        <v>20.718018034363176</v>
      </c>
      <c r="I7" s="9">
        <f t="shared" si="14"/>
        <v>20.718018034363176</v>
      </c>
      <c r="J7" s="9">
        <f t="shared" si="14"/>
        <v>20.718018034363176</v>
      </c>
      <c r="K7" s="9">
        <f t="shared" ref="K7:AK7" si="15">$B$7</f>
        <v>20.718018034363176</v>
      </c>
      <c r="L7" s="9">
        <f t="shared" si="15"/>
        <v>20.718018034363176</v>
      </c>
      <c r="M7" s="9">
        <f t="shared" si="15"/>
        <v>20.718018034363176</v>
      </c>
      <c r="N7" s="9">
        <f t="shared" si="15"/>
        <v>20.718018034363176</v>
      </c>
      <c r="O7" s="9">
        <f t="shared" si="15"/>
        <v>20.718018034363176</v>
      </c>
      <c r="P7" s="9">
        <f t="shared" si="15"/>
        <v>20.718018034363176</v>
      </c>
      <c r="Q7" s="9">
        <f t="shared" si="15"/>
        <v>20.718018034363176</v>
      </c>
      <c r="R7" s="9">
        <f t="shared" si="15"/>
        <v>20.718018034363176</v>
      </c>
      <c r="S7" s="9">
        <f t="shared" si="15"/>
        <v>20.718018034363176</v>
      </c>
      <c r="T7" s="9">
        <f t="shared" si="15"/>
        <v>20.718018034363176</v>
      </c>
      <c r="U7" s="9">
        <f t="shared" si="15"/>
        <v>20.718018034363176</v>
      </c>
      <c r="V7" s="9">
        <f t="shared" si="15"/>
        <v>20.718018034363176</v>
      </c>
      <c r="W7" s="9">
        <f t="shared" si="15"/>
        <v>20.718018034363176</v>
      </c>
      <c r="X7" s="9">
        <f t="shared" si="15"/>
        <v>20.718018034363176</v>
      </c>
      <c r="Y7" s="9">
        <f t="shared" si="15"/>
        <v>20.718018034363176</v>
      </c>
      <c r="Z7" s="9">
        <f t="shared" si="15"/>
        <v>20.718018034363176</v>
      </c>
      <c r="AA7" s="9">
        <f t="shared" si="15"/>
        <v>20.718018034363176</v>
      </c>
      <c r="AB7" s="9">
        <f t="shared" si="15"/>
        <v>20.718018034363176</v>
      </c>
      <c r="AC7" s="9">
        <f t="shared" si="15"/>
        <v>20.718018034363176</v>
      </c>
      <c r="AD7" s="9">
        <f t="shared" si="15"/>
        <v>20.718018034363176</v>
      </c>
      <c r="AE7" s="9">
        <f t="shared" si="15"/>
        <v>20.718018034363176</v>
      </c>
      <c r="AF7" s="9">
        <f t="shared" si="15"/>
        <v>20.718018034363176</v>
      </c>
      <c r="AG7" s="9">
        <f t="shared" si="15"/>
        <v>20.718018034363176</v>
      </c>
      <c r="AH7" s="9">
        <f t="shared" si="15"/>
        <v>20.718018034363176</v>
      </c>
      <c r="AI7" s="9">
        <f t="shared" si="15"/>
        <v>20.718018034363176</v>
      </c>
      <c r="AJ7" s="9">
        <f t="shared" si="15"/>
        <v>20.718018034363176</v>
      </c>
      <c r="AK7" s="9">
        <f t="shared" si="15"/>
        <v>20.718018034363176</v>
      </c>
      <c r="AL7" s="17">
        <f>AVERAGE(Ипотека!AL7:CH7)</f>
        <v>21.226671727361111</v>
      </c>
      <c r="AM7" s="9">
        <f t="shared" si="8"/>
        <v>21.226671727361111</v>
      </c>
      <c r="AN7" s="9">
        <f t="shared" si="2"/>
        <v>21.226671727361111</v>
      </c>
      <c r="AO7" s="9">
        <f t="shared" si="2"/>
        <v>21.226671727361111</v>
      </c>
      <c r="AP7" s="9">
        <f t="shared" si="2"/>
        <v>21.226671727361111</v>
      </c>
      <c r="AQ7" s="9">
        <f t="shared" si="2"/>
        <v>21.226671727361111</v>
      </c>
      <c r="AR7" s="9">
        <f t="shared" si="2"/>
        <v>21.226671727361111</v>
      </c>
      <c r="AS7" s="9">
        <f t="shared" si="2"/>
        <v>21.226671727361111</v>
      </c>
      <c r="AT7" s="9">
        <f t="shared" si="2"/>
        <v>21.226671727361111</v>
      </c>
      <c r="AU7" s="9">
        <f t="shared" si="2"/>
        <v>21.226671727361111</v>
      </c>
      <c r="AV7" s="9">
        <f t="shared" si="2"/>
        <v>21.226671727361111</v>
      </c>
      <c r="AW7" s="9">
        <f t="shared" si="2"/>
        <v>21.226671727361111</v>
      </c>
      <c r="AX7" s="9">
        <f t="shared" si="2"/>
        <v>21.226671727361111</v>
      </c>
      <c r="AY7" s="9">
        <f t="shared" si="2"/>
        <v>21.226671727361111</v>
      </c>
      <c r="AZ7" s="9">
        <f t="shared" si="2"/>
        <v>21.226671727361111</v>
      </c>
      <c r="BA7" s="9">
        <f t="shared" si="2"/>
        <v>21.226671727361111</v>
      </c>
      <c r="BB7" s="9">
        <f t="shared" si="2"/>
        <v>21.226671727361111</v>
      </c>
      <c r="BC7" s="9">
        <f t="shared" si="2"/>
        <v>21.226671727361111</v>
      </c>
      <c r="BD7" s="9">
        <f t="shared" si="2"/>
        <v>21.226671727361111</v>
      </c>
      <c r="BE7" s="9">
        <f t="shared" si="2"/>
        <v>21.226671727361111</v>
      </c>
      <c r="BF7" s="9">
        <f t="shared" si="2"/>
        <v>21.226671727361111</v>
      </c>
      <c r="BG7" s="9">
        <f t="shared" si="2"/>
        <v>21.226671727361111</v>
      </c>
      <c r="BH7" s="9">
        <f t="shared" si="2"/>
        <v>21.226671727361111</v>
      </c>
      <c r="BI7" s="9">
        <f t="shared" si="2"/>
        <v>21.226671727361111</v>
      </c>
      <c r="BJ7" s="9">
        <f t="shared" si="2"/>
        <v>21.226671727361111</v>
      </c>
      <c r="BK7" s="9">
        <f t="shared" si="2"/>
        <v>21.226671727361111</v>
      </c>
      <c r="BL7" s="9">
        <f t="shared" si="2"/>
        <v>21.226671727361111</v>
      </c>
      <c r="BM7" s="9">
        <f t="shared" si="2"/>
        <v>21.226671727361111</v>
      </c>
      <c r="BN7" s="9">
        <f t="shared" si="2"/>
        <v>21.226671727361111</v>
      </c>
      <c r="BO7" s="9">
        <f t="shared" si="2"/>
        <v>21.226671727361111</v>
      </c>
      <c r="BP7" s="9">
        <f t="shared" si="2"/>
        <v>21.226671727361111</v>
      </c>
      <c r="BQ7" s="9">
        <f t="shared" si="2"/>
        <v>21.226671727361111</v>
      </c>
      <c r="BR7" s="9">
        <f t="shared" si="2"/>
        <v>21.226671727361111</v>
      </c>
      <c r="BS7" s="9">
        <f t="shared" si="2"/>
        <v>21.226671727361111</v>
      </c>
      <c r="BT7" s="9">
        <f t="shared" si="2"/>
        <v>21.226671727361111</v>
      </c>
      <c r="BU7" s="9">
        <f t="shared" si="2"/>
        <v>21.226671727361111</v>
      </c>
      <c r="BV7" s="9">
        <f t="shared" si="2"/>
        <v>21.226671727361111</v>
      </c>
      <c r="BW7" s="9">
        <f t="shared" si="2"/>
        <v>21.226671727361111</v>
      </c>
      <c r="BX7" s="9">
        <f t="shared" si="2"/>
        <v>21.226671727361111</v>
      </c>
      <c r="BY7" s="9">
        <f t="shared" si="2"/>
        <v>21.226671727361111</v>
      </c>
      <c r="BZ7" s="9">
        <f t="shared" si="2"/>
        <v>21.226671727361111</v>
      </c>
      <c r="CA7" s="9">
        <f t="shared" si="2"/>
        <v>21.226671727361111</v>
      </c>
      <c r="CB7" s="9">
        <f t="shared" si="2"/>
        <v>21.226671727361111</v>
      </c>
      <c r="CC7" s="9">
        <f t="shared" si="2"/>
        <v>21.226671727361111</v>
      </c>
      <c r="CD7" s="9">
        <f t="shared" si="2"/>
        <v>21.226671727361111</v>
      </c>
      <c r="CE7" s="9">
        <f t="shared" si="2"/>
        <v>21.226671727361111</v>
      </c>
      <c r="CF7" s="9">
        <f t="shared" si="2"/>
        <v>21.226671727361111</v>
      </c>
      <c r="CG7" s="9">
        <f t="shared" si="2"/>
        <v>21.226671727361111</v>
      </c>
      <c r="CH7" s="9">
        <f t="shared" si="2"/>
        <v>21.226671727361111</v>
      </c>
      <c r="CI7" s="9">
        <f t="shared" si="3"/>
        <v>21.226671727361111</v>
      </c>
      <c r="CJ7" s="9">
        <f t="shared" si="3"/>
        <v>21.226671727361111</v>
      </c>
      <c r="CK7" s="9">
        <f t="shared" si="3"/>
        <v>21.226671727361111</v>
      </c>
      <c r="CL7" s="9">
        <f t="shared" si="3"/>
        <v>21.226671727361111</v>
      </c>
      <c r="CM7" s="9">
        <f t="shared" si="4"/>
        <v>21.226671727361111</v>
      </c>
      <c r="CN7" s="9">
        <f t="shared" si="4"/>
        <v>21.226671727361111</v>
      </c>
      <c r="CO7" s="9">
        <f t="shared" si="4"/>
        <v>21.226671727361111</v>
      </c>
      <c r="CP7" s="9">
        <f t="shared" si="4"/>
        <v>21.226671727361111</v>
      </c>
      <c r="CQ7" s="9">
        <f t="shared" si="9"/>
        <v>21.226671727361111</v>
      </c>
      <c r="CR7" s="9">
        <f t="shared" si="5"/>
        <v>21.226671727361111</v>
      </c>
      <c r="CS7" s="9">
        <f t="shared" si="9"/>
        <v>21.226671727361111</v>
      </c>
    </row>
    <row r="8" spans="1:97" x14ac:dyDescent="0.25">
      <c r="A8" s="8" t="s">
        <v>6</v>
      </c>
      <c r="B8" s="9">
        <f>AVERAGE(Ипотека!Z8:BV8)</f>
        <v>18.59458029852512</v>
      </c>
      <c r="C8" s="9">
        <f>$B$8</f>
        <v>18.59458029852512</v>
      </c>
      <c r="D8" s="9">
        <f t="shared" ref="D8:J8" si="16">$B$8</f>
        <v>18.59458029852512</v>
      </c>
      <c r="E8" s="9">
        <f t="shared" si="16"/>
        <v>18.59458029852512</v>
      </c>
      <c r="F8" s="9">
        <f t="shared" si="16"/>
        <v>18.59458029852512</v>
      </c>
      <c r="G8" s="9">
        <f t="shared" si="16"/>
        <v>18.59458029852512</v>
      </c>
      <c r="H8" s="9">
        <f t="shared" si="16"/>
        <v>18.59458029852512</v>
      </c>
      <c r="I8" s="9">
        <f t="shared" si="16"/>
        <v>18.59458029852512</v>
      </c>
      <c r="J8" s="9">
        <f t="shared" si="16"/>
        <v>18.59458029852512</v>
      </c>
      <c r="K8" s="9">
        <f t="shared" ref="K8:AK8" si="17">$B$8</f>
        <v>18.59458029852512</v>
      </c>
      <c r="L8" s="9">
        <f t="shared" si="17"/>
        <v>18.59458029852512</v>
      </c>
      <c r="M8" s="9">
        <f t="shared" si="17"/>
        <v>18.59458029852512</v>
      </c>
      <c r="N8" s="9">
        <f t="shared" si="17"/>
        <v>18.59458029852512</v>
      </c>
      <c r="O8" s="9">
        <f t="shared" si="17"/>
        <v>18.59458029852512</v>
      </c>
      <c r="P8" s="9">
        <f t="shared" si="17"/>
        <v>18.59458029852512</v>
      </c>
      <c r="Q8" s="9">
        <f t="shared" si="17"/>
        <v>18.59458029852512</v>
      </c>
      <c r="R8" s="9">
        <f t="shared" si="17"/>
        <v>18.59458029852512</v>
      </c>
      <c r="S8" s="9">
        <f t="shared" si="17"/>
        <v>18.59458029852512</v>
      </c>
      <c r="T8" s="9">
        <f t="shared" si="17"/>
        <v>18.59458029852512</v>
      </c>
      <c r="U8" s="9">
        <f t="shared" si="17"/>
        <v>18.59458029852512</v>
      </c>
      <c r="V8" s="9">
        <f t="shared" si="17"/>
        <v>18.59458029852512</v>
      </c>
      <c r="W8" s="9">
        <f t="shared" si="17"/>
        <v>18.59458029852512</v>
      </c>
      <c r="X8" s="9">
        <f t="shared" si="17"/>
        <v>18.59458029852512</v>
      </c>
      <c r="Y8" s="9">
        <f t="shared" si="17"/>
        <v>18.59458029852512</v>
      </c>
      <c r="Z8" s="9">
        <f t="shared" si="17"/>
        <v>18.59458029852512</v>
      </c>
      <c r="AA8" s="9">
        <f t="shared" si="17"/>
        <v>18.59458029852512</v>
      </c>
      <c r="AB8" s="9">
        <f t="shared" si="17"/>
        <v>18.59458029852512</v>
      </c>
      <c r="AC8" s="9">
        <f t="shared" si="17"/>
        <v>18.59458029852512</v>
      </c>
      <c r="AD8" s="9">
        <f t="shared" si="17"/>
        <v>18.59458029852512</v>
      </c>
      <c r="AE8" s="9">
        <f t="shared" si="17"/>
        <v>18.59458029852512</v>
      </c>
      <c r="AF8" s="9">
        <f t="shared" si="17"/>
        <v>18.59458029852512</v>
      </c>
      <c r="AG8" s="9">
        <f t="shared" si="17"/>
        <v>18.59458029852512</v>
      </c>
      <c r="AH8" s="9">
        <f t="shared" si="17"/>
        <v>18.59458029852512</v>
      </c>
      <c r="AI8" s="9">
        <f t="shared" si="17"/>
        <v>18.59458029852512</v>
      </c>
      <c r="AJ8" s="9">
        <f t="shared" si="17"/>
        <v>18.59458029852512</v>
      </c>
      <c r="AK8" s="9">
        <f t="shared" si="17"/>
        <v>18.59458029852512</v>
      </c>
      <c r="AL8" s="17">
        <f>AVERAGE(Ипотека!AL8:CH8)</f>
        <v>19.796070270559966</v>
      </c>
      <c r="AM8" s="9">
        <f t="shared" si="8"/>
        <v>19.796070270559966</v>
      </c>
      <c r="AN8" s="9">
        <f t="shared" si="2"/>
        <v>19.796070270559966</v>
      </c>
      <c r="AO8" s="9">
        <f t="shared" si="2"/>
        <v>19.796070270559966</v>
      </c>
      <c r="AP8" s="9">
        <f t="shared" si="2"/>
        <v>19.796070270559966</v>
      </c>
      <c r="AQ8" s="9">
        <f t="shared" si="2"/>
        <v>19.796070270559966</v>
      </c>
      <c r="AR8" s="9">
        <f t="shared" si="2"/>
        <v>19.796070270559966</v>
      </c>
      <c r="AS8" s="9">
        <f t="shared" si="2"/>
        <v>19.796070270559966</v>
      </c>
      <c r="AT8" s="9">
        <f t="shared" si="2"/>
        <v>19.796070270559966</v>
      </c>
      <c r="AU8" s="9">
        <f t="shared" si="2"/>
        <v>19.796070270559966</v>
      </c>
      <c r="AV8" s="9">
        <f t="shared" si="2"/>
        <v>19.796070270559966</v>
      </c>
      <c r="AW8" s="9">
        <f t="shared" si="2"/>
        <v>19.796070270559966</v>
      </c>
      <c r="AX8" s="9">
        <f t="shared" si="2"/>
        <v>19.796070270559966</v>
      </c>
      <c r="AY8" s="9">
        <f t="shared" si="2"/>
        <v>19.796070270559966</v>
      </c>
      <c r="AZ8" s="9">
        <f t="shared" si="2"/>
        <v>19.796070270559966</v>
      </c>
      <c r="BA8" s="9">
        <f t="shared" si="2"/>
        <v>19.796070270559966</v>
      </c>
      <c r="BB8" s="9">
        <f t="shared" si="2"/>
        <v>19.796070270559966</v>
      </c>
      <c r="BC8" s="9">
        <f t="shared" si="2"/>
        <v>19.796070270559966</v>
      </c>
      <c r="BD8" s="9">
        <f t="shared" si="2"/>
        <v>19.796070270559966</v>
      </c>
      <c r="BE8" s="9">
        <f t="shared" si="2"/>
        <v>19.796070270559966</v>
      </c>
      <c r="BF8" s="9">
        <f t="shared" si="2"/>
        <v>19.796070270559966</v>
      </c>
      <c r="BG8" s="9">
        <f t="shared" si="2"/>
        <v>19.796070270559966</v>
      </c>
      <c r="BH8" s="9">
        <f t="shared" si="2"/>
        <v>19.796070270559966</v>
      </c>
      <c r="BI8" s="9">
        <f t="shared" si="2"/>
        <v>19.796070270559966</v>
      </c>
      <c r="BJ8" s="9">
        <f t="shared" si="2"/>
        <v>19.796070270559966</v>
      </c>
      <c r="BK8" s="9">
        <f t="shared" si="2"/>
        <v>19.796070270559966</v>
      </c>
      <c r="BL8" s="9">
        <f t="shared" si="2"/>
        <v>19.796070270559966</v>
      </c>
      <c r="BM8" s="9">
        <f t="shared" si="2"/>
        <v>19.796070270559966</v>
      </c>
      <c r="BN8" s="9">
        <f t="shared" si="2"/>
        <v>19.796070270559966</v>
      </c>
      <c r="BO8" s="9">
        <f t="shared" si="2"/>
        <v>19.796070270559966</v>
      </c>
      <c r="BP8" s="9">
        <f t="shared" si="2"/>
        <v>19.796070270559966</v>
      </c>
      <c r="BQ8" s="9">
        <f t="shared" si="2"/>
        <v>19.796070270559966</v>
      </c>
      <c r="BR8" s="9">
        <f t="shared" si="2"/>
        <v>19.796070270559966</v>
      </c>
      <c r="BS8" s="9">
        <f t="shared" si="2"/>
        <v>19.796070270559966</v>
      </c>
      <c r="BT8" s="9">
        <f t="shared" si="2"/>
        <v>19.796070270559966</v>
      </c>
      <c r="BU8" s="9">
        <f t="shared" si="2"/>
        <v>19.796070270559966</v>
      </c>
      <c r="BV8" s="9">
        <f t="shared" si="2"/>
        <v>19.796070270559966</v>
      </c>
      <c r="BW8" s="9">
        <f t="shared" ref="AN8:CH14" si="18">BV8</f>
        <v>19.796070270559966</v>
      </c>
      <c r="BX8" s="9">
        <f t="shared" si="18"/>
        <v>19.796070270559966</v>
      </c>
      <c r="BY8" s="9">
        <f t="shared" si="18"/>
        <v>19.796070270559966</v>
      </c>
      <c r="BZ8" s="9">
        <f t="shared" si="18"/>
        <v>19.796070270559966</v>
      </c>
      <c r="CA8" s="9">
        <f t="shared" si="18"/>
        <v>19.796070270559966</v>
      </c>
      <c r="CB8" s="9">
        <f t="shared" si="18"/>
        <v>19.796070270559966</v>
      </c>
      <c r="CC8" s="9">
        <f t="shared" si="18"/>
        <v>19.796070270559966</v>
      </c>
      <c r="CD8" s="9">
        <f t="shared" si="18"/>
        <v>19.796070270559966</v>
      </c>
      <c r="CE8" s="9">
        <f t="shared" si="18"/>
        <v>19.796070270559966</v>
      </c>
      <c r="CF8" s="9">
        <f t="shared" si="18"/>
        <v>19.796070270559966</v>
      </c>
      <c r="CG8" s="9">
        <f t="shared" si="18"/>
        <v>19.796070270559966</v>
      </c>
      <c r="CH8" s="9">
        <f t="shared" si="18"/>
        <v>19.796070270559966</v>
      </c>
      <c r="CI8" s="9">
        <f t="shared" si="3"/>
        <v>19.796070270559966</v>
      </c>
      <c r="CJ8" s="9">
        <f t="shared" si="3"/>
        <v>19.796070270559966</v>
      </c>
      <c r="CK8" s="9">
        <f t="shared" si="3"/>
        <v>19.796070270559966</v>
      </c>
      <c r="CL8" s="9">
        <f t="shared" si="3"/>
        <v>19.796070270559966</v>
      </c>
      <c r="CM8" s="9">
        <f t="shared" si="4"/>
        <v>19.796070270559966</v>
      </c>
      <c r="CN8" s="9">
        <f t="shared" si="4"/>
        <v>19.796070270559966</v>
      </c>
      <c r="CO8" s="9">
        <f t="shared" si="4"/>
        <v>19.796070270559966</v>
      </c>
      <c r="CP8" s="9">
        <f t="shared" si="4"/>
        <v>19.796070270559966</v>
      </c>
      <c r="CQ8" s="9">
        <f t="shared" si="9"/>
        <v>19.796070270559966</v>
      </c>
      <c r="CR8" s="9">
        <f t="shared" si="5"/>
        <v>19.796070270559966</v>
      </c>
      <c r="CS8" s="9">
        <f t="shared" si="9"/>
        <v>19.796070270559966</v>
      </c>
    </row>
    <row r="9" spans="1:97" x14ac:dyDescent="0.25">
      <c r="A9" s="8" t="s">
        <v>7</v>
      </c>
      <c r="B9" s="9">
        <f>AVERAGE(Ипотека!Z9:BV9)</f>
        <v>18.63609312759997</v>
      </c>
      <c r="C9" s="9">
        <f>$B$9</f>
        <v>18.63609312759997</v>
      </c>
      <c r="D9" s="9">
        <f t="shared" ref="D9:J9" si="19">$B$9</f>
        <v>18.63609312759997</v>
      </c>
      <c r="E9" s="9">
        <f t="shared" si="19"/>
        <v>18.63609312759997</v>
      </c>
      <c r="F9" s="9">
        <f t="shared" si="19"/>
        <v>18.63609312759997</v>
      </c>
      <c r="G9" s="9">
        <f t="shared" si="19"/>
        <v>18.63609312759997</v>
      </c>
      <c r="H9" s="9">
        <f t="shared" si="19"/>
        <v>18.63609312759997</v>
      </c>
      <c r="I9" s="9">
        <f t="shared" si="19"/>
        <v>18.63609312759997</v>
      </c>
      <c r="J9" s="9">
        <f t="shared" si="19"/>
        <v>18.63609312759997</v>
      </c>
      <c r="K9" s="9">
        <f t="shared" ref="K9:AK9" si="20">$B$9</f>
        <v>18.63609312759997</v>
      </c>
      <c r="L9" s="9">
        <f t="shared" si="20"/>
        <v>18.63609312759997</v>
      </c>
      <c r="M9" s="9">
        <f t="shared" si="20"/>
        <v>18.63609312759997</v>
      </c>
      <c r="N9" s="9">
        <f t="shared" si="20"/>
        <v>18.63609312759997</v>
      </c>
      <c r="O9" s="9">
        <f t="shared" si="20"/>
        <v>18.63609312759997</v>
      </c>
      <c r="P9" s="9">
        <f t="shared" si="20"/>
        <v>18.63609312759997</v>
      </c>
      <c r="Q9" s="9">
        <f t="shared" si="20"/>
        <v>18.63609312759997</v>
      </c>
      <c r="R9" s="9">
        <f t="shared" si="20"/>
        <v>18.63609312759997</v>
      </c>
      <c r="S9" s="9">
        <f t="shared" si="20"/>
        <v>18.63609312759997</v>
      </c>
      <c r="T9" s="9">
        <f t="shared" si="20"/>
        <v>18.63609312759997</v>
      </c>
      <c r="U9" s="9">
        <f t="shared" si="20"/>
        <v>18.63609312759997</v>
      </c>
      <c r="V9" s="9">
        <f t="shared" si="20"/>
        <v>18.63609312759997</v>
      </c>
      <c r="W9" s="9">
        <f t="shared" si="20"/>
        <v>18.63609312759997</v>
      </c>
      <c r="X9" s="9">
        <f t="shared" si="20"/>
        <v>18.63609312759997</v>
      </c>
      <c r="Y9" s="9">
        <f t="shared" si="20"/>
        <v>18.63609312759997</v>
      </c>
      <c r="Z9" s="9">
        <f t="shared" si="20"/>
        <v>18.63609312759997</v>
      </c>
      <c r="AA9" s="9">
        <f t="shared" si="20"/>
        <v>18.63609312759997</v>
      </c>
      <c r="AB9" s="9">
        <f t="shared" si="20"/>
        <v>18.63609312759997</v>
      </c>
      <c r="AC9" s="9">
        <f t="shared" si="20"/>
        <v>18.63609312759997</v>
      </c>
      <c r="AD9" s="9">
        <f t="shared" si="20"/>
        <v>18.63609312759997</v>
      </c>
      <c r="AE9" s="9">
        <f t="shared" si="20"/>
        <v>18.63609312759997</v>
      </c>
      <c r="AF9" s="9">
        <f t="shared" si="20"/>
        <v>18.63609312759997</v>
      </c>
      <c r="AG9" s="9">
        <f t="shared" si="20"/>
        <v>18.63609312759997</v>
      </c>
      <c r="AH9" s="9">
        <f t="shared" si="20"/>
        <v>18.63609312759997</v>
      </c>
      <c r="AI9" s="9">
        <f t="shared" si="20"/>
        <v>18.63609312759997</v>
      </c>
      <c r="AJ9" s="9">
        <f t="shared" si="20"/>
        <v>18.63609312759997</v>
      </c>
      <c r="AK9" s="9">
        <f t="shared" si="20"/>
        <v>18.63609312759997</v>
      </c>
      <c r="AL9" s="17">
        <f>AVERAGE(Ипотека!AL9:CH9)</f>
        <v>18.347794345219178</v>
      </c>
      <c r="AM9" s="9">
        <f t="shared" si="8"/>
        <v>18.347794345219178</v>
      </c>
      <c r="AN9" s="9">
        <f t="shared" si="18"/>
        <v>18.347794345219178</v>
      </c>
      <c r="AO9" s="9">
        <f t="shared" si="18"/>
        <v>18.347794345219178</v>
      </c>
      <c r="AP9" s="9">
        <f t="shared" si="18"/>
        <v>18.347794345219178</v>
      </c>
      <c r="AQ9" s="9">
        <f t="shared" si="18"/>
        <v>18.347794345219178</v>
      </c>
      <c r="AR9" s="9">
        <f t="shared" si="18"/>
        <v>18.347794345219178</v>
      </c>
      <c r="AS9" s="9">
        <f t="shared" si="18"/>
        <v>18.347794345219178</v>
      </c>
      <c r="AT9" s="9">
        <f t="shared" si="18"/>
        <v>18.347794345219178</v>
      </c>
      <c r="AU9" s="9">
        <f t="shared" si="18"/>
        <v>18.347794345219178</v>
      </c>
      <c r="AV9" s="9">
        <f t="shared" si="18"/>
        <v>18.347794345219178</v>
      </c>
      <c r="AW9" s="9">
        <f t="shared" si="18"/>
        <v>18.347794345219178</v>
      </c>
      <c r="AX9" s="9">
        <f t="shared" si="18"/>
        <v>18.347794345219178</v>
      </c>
      <c r="AY9" s="9">
        <f t="shared" si="18"/>
        <v>18.347794345219178</v>
      </c>
      <c r="AZ9" s="9">
        <f t="shared" si="18"/>
        <v>18.347794345219178</v>
      </c>
      <c r="BA9" s="9">
        <f t="shared" si="18"/>
        <v>18.347794345219178</v>
      </c>
      <c r="BB9" s="9">
        <f t="shared" si="18"/>
        <v>18.347794345219178</v>
      </c>
      <c r="BC9" s="9">
        <f t="shared" si="18"/>
        <v>18.347794345219178</v>
      </c>
      <c r="BD9" s="9">
        <f t="shared" si="18"/>
        <v>18.347794345219178</v>
      </c>
      <c r="BE9" s="9">
        <f t="shared" si="18"/>
        <v>18.347794345219178</v>
      </c>
      <c r="BF9" s="9">
        <f t="shared" si="18"/>
        <v>18.347794345219178</v>
      </c>
      <c r="BG9" s="9">
        <f t="shared" si="18"/>
        <v>18.347794345219178</v>
      </c>
      <c r="BH9" s="9">
        <f t="shared" si="18"/>
        <v>18.347794345219178</v>
      </c>
      <c r="BI9" s="9">
        <f t="shared" si="18"/>
        <v>18.347794345219178</v>
      </c>
      <c r="BJ9" s="9">
        <f t="shared" si="18"/>
        <v>18.347794345219178</v>
      </c>
      <c r="BK9" s="9">
        <f t="shared" si="18"/>
        <v>18.347794345219178</v>
      </c>
      <c r="BL9" s="9">
        <f t="shared" si="18"/>
        <v>18.347794345219178</v>
      </c>
      <c r="BM9" s="9">
        <f t="shared" si="18"/>
        <v>18.347794345219178</v>
      </c>
      <c r="BN9" s="9">
        <f t="shared" si="18"/>
        <v>18.347794345219178</v>
      </c>
      <c r="BO9" s="9">
        <f t="shared" si="18"/>
        <v>18.347794345219178</v>
      </c>
      <c r="BP9" s="9">
        <f t="shared" si="18"/>
        <v>18.347794345219178</v>
      </c>
      <c r="BQ9" s="9">
        <f t="shared" si="18"/>
        <v>18.347794345219178</v>
      </c>
      <c r="BR9" s="9">
        <f t="shared" si="18"/>
        <v>18.347794345219178</v>
      </c>
      <c r="BS9" s="9">
        <f t="shared" si="18"/>
        <v>18.347794345219178</v>
      </c>
      <c r="BT9" s="9">
        <f t="shared" si="18"/>
        <v>18.347794345219178</v>
      </c>
      <c r="BU9" s="9">
        <f t="shared" si="18"/>
        <v>18.347794345219178</v>
      </c>
      <c r="BV9" s="9">
        <f t="shared" si="18"/>
        <v>18.347794345219178</v>
      </c>
      <c r="BW9" s="9">
        <f t="shared" si="18"/>
        <v>18.347794345219178</v>
      </c>
      <c r="BX9" s="9">
        <f t="shared" si="18"/>
        <v>18.347794345219178</v>
      </c>
      <c r="BY9" s="9">
        <f t="shared" si="18"/>
        <v>18.347794345219178</v>
      </c>
      <c r="BZ9" s="9">
        <f t="shared" si="18"/>
        <v>18.347794345219178</v>
      </c>
      <c r="CA9" s="9">
        <f t="shared" si="18"/>
        <v>18.347794345219178</v>
      </c>
      <c r="CB9" s="9">
        <f t="shared" si="18"/>
        <v>18.347794345219178</v>
      </c>
      <c r="CC9" s="9">
        <f t="shared" si="18"/>
        <v>18.347794345219178</v>
      </c>
      <c r="CD9" s="9">
        <f t="shared" si="18"/>
        <v>18.347794345219178</v>
      </c>
      <c r="CE9" s="9">
        <f t="shared" si="18"/>
        <v>18.347794345219178</v>
      </c>
      <c r="CF9" s="9">
        <f t="shared" si="18"/>
        <v>18.347794345219178</v>
      </c>
      <c r="CG9" s="9">
        <f t="shared" si="18"/>
        <v>18.347794345219178</v>
      </c>
      <c r="CH9" s="9">
        <f t="shared" si="18"/>
        <v>18.347794345219178</v>
      </c>
      <c r="CI9" s="9">
        <f t="shared" si="3"/>
        <v>18.347794345219178</v>
      </c>
      <c r="CJ9" s="9">
        <f t="shared" si="3"/>
        <v>18.347794345219178</v>
      </c>
      <c r="CK9" s="9">
        <f t="shared" si="3"/>
        <v>18.347794345219178</v>
      </c>
      <c r="CL9" s="9">
        <f t="shared" si="3"/>
        <v>18.347794345219178</v>
      </c>
      <c r="CM9" s="9">
        <f t="shared" si="4"/>
        <v>18.347794345219178</v>
      </c>
      <c r="CN9" s="9">
        <f t="shared" si="4"/>
        <v>18.347794345219178</v>
      </c>
      <c r="CO9" s="9">
        <f t="shared" si="4"/>
        <v>18.347794345219178</v>
      </c>
      <c r="CP9" s="9">
        <f t="shared" si="4"/>
        <v>18.347794345219178</v>
      </c>
      <c r="CQ9" s="9">
        <f t="shared" si="9"/>
        <v>18.347794345219178</v>
      </c>
      <c r="CR9" s="9">
        <f t="shared" si="5"/>
        <v>18.347794345219178</v>
      </c>
      <c r="CS9" s="9">
        <f t="shared" si="9"/>
        <v>18.347794345219178</v>
      </c>
    </row>
    <row r="10" spans="1:97" x14ac:dyDescent="0.25">
      <c r="A10" s="8" t="s">
        <v>8</v>
      </c>
      <c r="B10" s="9">
        <f>AVERAGE(Ипотека!Z10:BV10)</f>
        <v>19.981846227157359</v>
      </c>
      <c r="C10" s="9">
        <f>$B$10</f>
        <v>19.981846227157359</v>
      </c>
      <c r="D10" s="9">
        <f t="shared" ref="D10:J10" si="21">$B$10</f>
        <v>19.981846227157359</v>
      </c>
      <c r="E10" s="9">
        <f t="shared" si="21"/>
        <v>19.981846227157359</v>
      </c>
      <c r="F10" s="9">
        <f t="shared" si="21"/>
        <v>19.981846227157359</v>
      </c>
      <c r="G10" s="9">
        <f t="shared" si="21"/>
        <v>19.981846227157359</v>
      </c>
      <c r="H10" s="9">
        <f t="shared" si="21"/>
        <v>19.981846227157359</v>
      </c>
      <c r="I10" s="9">
        <f t="shared" si="21"/>
        <v>19.981846227157359</v>
      </c>
      <c r="J10" s="9">
        <f t="shared" si="21"/>
        <v>19.981846227157359</v>
      </c>
      <c r="K10" s="9">
        <f t="shared" ref="K10:AK10" si="22">$B$10</f>
        <v>19.981846227157359</v>
      </c>
      <c r="L10" s="9">
        <f t="shared" si="22"/>
        <v>19.981846227157359</v>
      </c>
      <c r="M10" s="9">
        <f t="shared" si="22"/>
        <v>19.981846227157359</v>
      </c>
      <c r="N10" s="9">
        <f t="shared" si="22"/>
        <v>19.981846227157359</v>
      </c>
      <c r="O10" s="9">
        <f t="shared" si="22"/>
        <v>19.981846227157359</v>
      </c>
      <c r="P10" s="9">
        <f t="shared" si="22"/>
        <v>19.981846227157359</v>
      </c>
      <c r="Q10" s="9">
        <f t="shared" si="22"/>
        <v>19.981846227157359</v>
      </c>
      <c r="R10" s="9">
        <f t="shared" si="22"/>
        <v>19.981846227157359</v>
      </c>
      <c r="S10" s="9">
        <f t="shared" si="22"/>
        <v>19.981846227157359</v>
      </c>
      <c r="T10" s="9">
        <f t="shared" si="22"/>
        <v>19.981846227157359</v>
      </c>
      <c r="U10" s="9">
        <f t="shared" si="22"/>
        <v>19.981846227157359</v>
      </c>
      <c r="V10" s="9">
        <f t="shared" si="22"/>
        <v>19.981846227157359</v>
      </c>
      <c r="W10" s="9">
        <f t="shared" si="22"/>
        <v>19.981846227157359</v>
      </c>
      <c r="X10" s="9">
        <f t="shared" si="22"/>
        <v>19.981846227157359</v>
      </c>
      <c r="Y10" s="9">
        <f t="shared" si="22"/>
        <v>19.981846227157359</v>
      </c>
      <c r="Z10" s="9">
        <f t="shared" si="22"/>
        <v>19.981846227157359</v>
      </c>
      <c r="AA10" s="9">
        <f t="shared" si="22"/>
        <v>19.981846227157359</v>
      </c>
      <c r="AB10" s="9">
        <f t="shared" si="22"/>
        <v>19.981846227157359</v>
      </c>
      <c r="AC10" s="9">
        <f t="shared" si="22"/>
        <v>19.981846227157359</v>
      </c>
      <c r="AD10" s="9">
        <f t="shared" si="22"/>
        <v>19.981846227157359</v>
      </c>
      <c r="AE10" s="9">
        <f t="shared" si="22"/>
        <v>19.981846227157359</v>
      </c>
      <c r="AF10" s="9">
        <f t="shared" si="22"/>
        <v>19.981846227157359</v>
      </c>
      <c r="AG10" s="9">
        <f t="shared" si="22"/>
        <v>19.981846227157359</v>
      </c>
      <c r="AH10" s="9">
        <f t="shared" si="22"/>
        <v>19.981846227157359</v>
      </c>
      <c r="AI10" s="9">
        <f t="shared" si="22"/>
        <v>19.981846227157359</v>
      </c>
      <c r="AJ10" s="9">
        <f t="shared" si="22"/>
        <v>19.981846227157359</v>
      </c>
      <c r="AK10" s="9">
        <f t="shared" si="22"/>
        <v>19.981846227157359</v>
      </c>
      <c r="AL10" s="17">
        <f>AVERAGE(Ипотека!AL10:CH10)</f>
        <v>20.169273207778811</v>
      </c>
      <c r="AM10" s="9">
        <f t="shared" si="8"/>
        <v>20.169273207778811</v>
      </c>
      <c r="AN10" s="9">
        <f t="shared" si="18"/>
        <v>20.169273207778811</v>
      </c>
      <c r="AO10" s="9">
        <f t="shared" si="18"/>
        <v>20.169273207778811</v>
      </c>
      <c r="AP10" s="9">
        <f t="shared" si="18"/>
        <v>20.169273207778811</v>
      </c>
      <c r="AQ10" s="9">
        <f t="shared" si="18"/>
        <v>20.169273207778811</v>
      </c>
      <c r="AR10" s="9">
        <f t="shared" si="18"/>
        <v>20.169273207778811</v>
      </c>
      <c r="AS10" s="9">
        <f t="shared" si="18"/>
        <v>20.169273207778811</v>
      </c>
      <c r="AT10" s="9">
        <f t="shared" si="18"/>
        <v>20.169273207778811</v>
      </c>
      <c r="AU10" s="9">
        <f t="shared" si="18"/>
        <v>20.169273207778811</v>
      </c>
      <c r="AV10" s="9">
        <f t="shared" si="18"/>
        <v>20.169273207778811</v>
      </c>
      <c r="AW10" s="9">
        <f t="shared" si="18"/>
        <v>20.169273207778811</v>
      </c>
      <c r="AX10" s="9">
        <f t="shared" si="18"/>
        <v>20.169273207778811</v>
      </c>
      <c r="AY10" s="9">
        <f t="shared" si="18"/>
        <v>20.169273207778811</v>
      </c>
      <c r="AZ10" s="9">
        <f t="shared" si="18"/>
        <v>20.169273207778811</v>
      </c>
      <c r="BA10" s="9">
        <f t="shared" si="18"/>
        <v>20.169273207778811</v>
      </c>
      <c r="BB10" s="9">
        <f t="shared" si="18"/>
        <v>20.169273207778811</v>
      </c>
      <c r="BC10" s="9">
        <f t="shared" si="18"/>
        <v>20.169273207778811</v>
      </c>
      <c r="BD10" s="9">
        <f t="shared" si="18"/>
        <v>20.169273207778811</v>
      </c>
      <c r="BE10" s="9">
        <f t="shared" si="18"/>
        <v>20.169273207778811</v>
      </c>
      <c r="BF10" s="9">
        <f t="shared" si="18"/>
        <v>20.169273207778811</v>
      </c>
      <c r="BG10" s="9">
        <f t="shared" si="18"/>
        <v>20.169273207778811</v>
      </c>
      <c r="BH10" s="9">
        <f t="shared" si="18"/>
        <v>20.169273207778811</v>
      </c>
      <c r="BI10" s="9">
        <f t="shared" si="18"/>
        <v>20.169273207778811</v>
      </c>
      <c r="BJ10" s="9">
        <f t="shared" si="18"/>
        <v>20.169273207778811</v>
      </c>
      <c r="BK10" s="9">
        <f t="shared" si="18"/>
        <v>20.169273207778811</v>
      </c>
      <c r="BL10" s="9">
        <f t="shared" si="18"/>
        <v>20.169273207778811</v>
      </c>
      <c r="BM10" s="9">
        <f t="shared" si="18"/>
        <v>20.169273207778811</v>
      </c>
      <c r="BN10" s="9">
        <f t="shared" si="18"/>
        <v>20.169273207778811</v>
      </c>
      <c r="BO10" s="9">
        <f t="shared" si="18"/>
        <v>20.169273207778811</v>
      </c>
      <c r="BP10" s="9">
        <f t="shared" si="18"/>
        <v>20.169273207778811</v>
      </c>
      <c r="BQ10" s="9">
        <f t="shared" si="18"/>
        <v>20.169273207778811</v>
      </c>
      <c r="BR10" s="9">
        <f t="shared" si="18"/>
        <v>20.169273207778811</v>
      </c>
      <c r="BS10" s="9">
        <f t="shared" si="18"/>
        <v>20.169273207778811</v>
      </c>
      <c r="BT10" s="9">
        <f t="shared" si="18"/>
        <v>20.169273207778811</v>
      </c>
      <c r="BU10" s="9">
        <f t="shared" si="18"/>
        <v>20.169273207778811</v>
      </c>
      <c r="BV10" s="9">
        <f t="shared" si="18"/>
        <v>20.169273207778811</v>
      </c>
      <c r="BW10" s="9">
        <f t="shared" si="18"/>
        <v>20.169273207778811</v>
      </c>
      <c r="BX10" s="9">
        <f t="shared" si="18"/>
        <v>20.169273207778811</v>
      </c>
      <c r="BY10" s="9">
        <f t="shared" si="18"/>
        <v>20.169273207778811</v>
      </c>
      <c r="BZ10" s="9">
        <f t="shared" si="18"/>
        <v>20.169273207778811</v>
      </c>
      <c r="CA10" s="9">
        <f t="shared" si="18"/>
        <v>20.169273207778811</v>
      </c>
      <c r="CB10" s="9">
        <f t="shared" si="18"/>
        <v>20.169273207778811</v>
      </c>
      <c r="CC10" s="9">
        <f t="shared" si="18"/>
        <v>20.169273207778811</v>
      </c>
      <c r="CD10" s="9">
        <f t="shared" si="18"/>
        <v>20.169273207778811</v>
      </c>
      <c r="CE10" s="9">
        <f t="shared" si="18"/>
        <v>20.169273207778811</v>
      </c>
      <c r="CF10" s="9">
        <f t="shared" si="18"/>
        <v>20.169273207778811</v>
      </c>
      <c r="CG10" s="9">
        <f t="shared" si="18"/>
        <v>20.169273207778811</v>
      </c>
      <c r="CH10" s="9">
        <f t="shared" si="18"/>
        <v>20.169273207778811</v>
      </c>
      <c r="CI10" s="9">
        <f t="shared" si="3"/>
        <v>20.169273207778811</v>
      </c>
      <c r="CJ10" s="9">
        <f t="shared" si="3"/>
        <v>20.169273207778811</v>
      </c>
      <c r="CK10" s="9">
        <f t="shared" si="3"/>
        <v>20.169273207778811</v>
      </c>
      <c r="CL10" s="9">
        <f t="shared" si="3"/>
        <v>20.169273207778811</v>
      </c>
      <c r="CM10" s="9">
        <f t="shared" si="4"/>
        <v>20.169273207778811</v>
      </c>
      <c r="CN10" s="9">
        <f t="shared" si="4"/>
        <v>20.169273207778811</v>
      </c>
      <c r="CO10" s="9">
        <f t="shared" si="4"/>
        <v>20.169273207778811</v>
      </c>
      <c r="CP10" s="9">
        <f t="shared" si="4"/>
        <v>20.169273207778811</v>
      </c>
      <c r="CQ10" s="9">
        <f t="shared" si="9"/>
        <v>20.169273207778811</v>
      </c>
      <c r="CR10" s="9">
        <f t="shared" si="5"/>
        <v>20.169273207778811</v>
      </c>
      <c r="CS10" s="9">
        <f t="shared" si="9"/>
        <v>20.169273207778811</v>
      </c>
    </row>
    <row r="11" spans="1:97" x14ac:dyDescent="0.25">
      <c r="A11" s="8" t="s">
        <v>9</v>
      </c>
      <c r="B11" s="9">
        <f>AVERAGE(Ипотека!Z11:BV11)</f>
        <v>20.02902051604671</v>
      </c>
      <c r="C11" s="9">
        <f>$B$11</f>
        <v>20.02902051604671</v>
      </c>
      <c r="D11" s="9">
        <f t="shared" ref="D11:J11" si="23">$B$11</f>
        <v>20.02902051604671</v>
      </c>
      <c r="E11" s="9">
        <f t="shared" si="23"/>
        <v>20.02902051604671</v>
      </c>
      <c r="F11" s="9">
        <f t="shared" si="23"/>
        <v>20.02902051604671</v>
      </c>
      <c r="G11" s="9">
        <f t="shared" si="23"/>
        <v>20.02902051604671</v>
      </c>
      <c r="H11" s="9">
        <f t="shared" si="23"/>
        <v>20.02902051604671</v>
      </c>
      <c r="I11" s="9">
        <f t="shared" si="23"/>
        <v>20.02902051604671</v>
      </c>
      <c r="J11" s="9">
        <f t="shared" si="23"/>
        <v>20.02902051604671</v>
      </c>
      <c r="K11" s="9">
        <f t="shared" ref="K11:AK11" si="24">$B$11</f>
        <v>20.02902051604671</v>
      </c>
      <c r="L11" s="9">
        <f t="shared" si="24"/>
        <v>20.02902051604671</v>
      </c>
      <c r="M11" s="9">
        <f t="shared" si="24"/>
        <v>20.02902051604671</v>
      </c>
      <c r="N11" s="9">
        <f t="shared" si="24"/>
        <v>20.02902051604671</v>
      </c>
      <c r="O11" s="9">
        <f t="shared" si="24"/>
        <v>20.02902051604671</v>
      </c>
      <c r="P11" s="9">
        <f t="shared" si="24"/>
        <v>20.02902051604671</v>
      </c>
      <c r="Q11" s="9">
        <f t="shared" si="24"/>
        <v>20.02902051604671</v>
      </c>
      <c r="R11" s="9">
        <f t="shared" si="24"/>
        <v>20.02902051604671</v>
      </c>
      <c r="S11" s="9">
        <f t="shared" si="24"/>
        <v>20.02902051604671</v>
      </c>
      <c r="T11" s="9">
        <f t="shared" si="24"/>
        <v>20.02902051604671</v>
      </c>
      <c r="U11" s="9">
        <f t="shared" si="24"/>
        <v>20.02902051604671</v>
      </c>
      <c r="V11" s="9">
        <f t="shared" si="24"/>
        <v>20.02902051604671</v>
      </c>
      <c r="W11" s="9">
        <f t="shared" si="24"/>
        <v>20.02902051604671</v>
      </c>
      <c r="X11" s="9">
        <f t="shared" si="24"/>
        <v>20.02902051604671</v>
      </c>
      <c r="Y11" s="9">
        <f t="shared" si="24"/>
        <v>20.02902051604671</v>
      </c>
      <c r="Z11" s="9">
        <f t="shared" si="24"/>
        <v>20.02902051604671</v>
      </c>
      <c r="AA11" s="9">
        <f t="shared" si="24"/>
        <v>20.02902051604671</v>
      </c>
      <c r="AB11" s="9">
        <f t="shared" si="24"/>
        <v>20.02902051604671</v>
      </c>
      <c r="AC11" s="9">
        <f t="shared" si="24"/>
        <v>20.02902051604671</v>
      </c>
      <c r="AD11" s="9">
        <f t="shared" si="24"/>
        <v>20.02902051604671</v>
      </c>
      <c r="AE11" s="9">
        <f t="shared" si="24"/>
        <v>20.02902051604671</v>
      </c>
      <c r="AF11" s="9">
        <f t="shared" si="24"/>
        <v>20.02902051604671</v>
      </c>
      <c r="AG11" s="9">
        <f t="shared" si="24"/>
        <v>20.02902051604671</v>
      </c>
      <c r="AH11" s="9">
        <f t="shared" si="24"/>
        <v>20.02902051604671</v>
      </c>
      <c r="AI11" s="9">
        <f t="shared" si="24"/>
        <v>20.02902051604671</v>
      </c>
      <c r="AJ11" s="9">
        <f t="shared" si="24"/>
        <v>20.02902051604671</v>
      </c>
      <c r="AK11" s="9">
        <f t="shared" si="24"/>
        <v>20.02902051604671</v>
      </c>
      <c r="AL11" s="17">
        <f>AVERAGE(Ипотека!AL11:CH11)</f>
        <v>20.975909402229291</v>
      </c>
      <c r="AM11" s="9">
        <f t="shared" si="8"/>
        <v>20.975909402229291</v>
      </c>
      <c r="AN11" s="9">
        <f t="shared" si="18"/>
        <v>20.975909402229291</v>
      </c>
      <c r="AO11" s="9">
        <f t="shared" si="18"/>
        <v>20.975909402229291</v>
      </c>
      <c r="AP11" s="9">
        <f t="shared" si="18"/>
        <v>20.975909402229291</v>
      </c>
      <c r="AQ11" s="9">
        <f t="shared" si="18"/>
        <v>20.975909402229291</v>
      </c>
      <c r="AR11" s="9">
        <f t="shared" si="18"/>
        <v>20.975909402229291</v>
      </c>
      <c r="AS11" s="9">
        <f t="shared" si="18"/>
        <v>20.975909402229291</v>
      </c>
      <c r="AT11" s="9">
        <f t="shared" si="18"/>
        <v>20.975909402229291</v>
      </c>
      <c r="AU11" s="9">
        <f t="shared" si="18"/>
        <v>20.975909402229291</v>
      </c>
      <c r="AV11" s="9">
        <f t="shared" si="18"/>
        <v>20.975909402229291</v>
      </c>
      <c r="AW11" s="9">
        <f t="shared" si="18"/>
        <v>20.975909402229291</v>
      </c>
      <c r="AX11" s="9">
        <f t="shared" si="18"/>
        <v>20.975909402229291</v>
      </c>
      <c r="AY11" s="9">
        <f t="shared" si="18"/>
        <v>20.975909402229291</v>
      </c>
      <c r="AZ11" s="9">
        <f t="shared" si="18"/>
        <v>20.975909402229291</v>
      </c>
      <c r="BA11" s="9">
        <f t="shared" si="18"/>
        <v>20.975909402229291</v>
      </c>
      <c r="BB11" s="9">
        <f t="shared" si="18"/>
        <v>20.975909402229291</v>
      </c>
      <c r="BC11" s="9">
        <f t="shared" si="18"/>
        <v>20.975909402229291</v>
      </c>
      <c r="BD11" s="9">
        <f t="shared" si="18"/>
        <v>20.975909402229291</v>
      </c>
      <c r="BE11" s="9">
        <f t="shared" si="18"/>
        <v>20.975909402229291</v>
      </c>
      <c r="BF11" s="9">
        <f t="shared" si="18"/>
        <v>20.975909402229291</v>
      </c>
      <c r="BG11" s="9">
        <f t="shared" si="18"/>
        <v>20.975909402229291</v>
      </c>
      <c r="BH11" s="9">
        <f t="shared" si="18"/>
        <v>20.975909402229291</v>
      </c>
      <c r="BI11" s="9">
        <f t="shared" si="18"/>
        <v>20.975909402229291</v>
      </c>
      <c r="BJ11" s="9">
        <f t="shared" si="18"/>
        <v>20.975909402229291</v>
      </c>
      <c r="BK11" s="9">
        <f t="shared" si="18"/>
        <v>20.975909402229291</v>
      </c>
      <c r="BL11" s="9">
        <f t="shared" si="18"/>
        <v>20.975909402229291</v>
      </c>
      <c r="BM11" s="9">
        <f t="shared" si="18"/>
        <v>20.975909402229291</v>
      </c>
      <c r="BN11" s="9">
        <f t="shared" si="18"/>
        <v>20.975909402229291</v>
      </c>
      <c r="BO11" s="9">
        <f t="shared" si="18"/>
        <v>20.975909402229291</v>
      </c>
      <c r="BP11" s="9">
        <f t="shared" si="18"/>
        <v>20.975909402229291</v>
      </c>
      <c r="BQ11" s="9">
        <f t="shared" si="18"/>
        <v>20.975909402229291</v>
      </c>
      <c r="BR11" s="9">
        <f t="shared" si="18"/>
        <v>20.975909402229291</v>
      </c>
      <c r="BS11" s="9">
        <f t="shared" si="18"/>
        <v>20.975909402229291</v>
      </c>
      <c r="BT11" s="9">
        <f t="shared" si="18"/>
        <v>20.975909402229291</v>
      </c>
      <c r="BU11" s="9">
        <f t="shared" si="18"/>
        <v>20.975909402229291</v>
      </c>
      <c r="BV11" s="9">
        <f t="shared" si="18"/>
        <v>20.975909402229291</v>
      </c>
      <c r="BW11" s="9">
        <f t="shared" si="18"/>
        <v>20.975909402229291</v>
      </c>
      <c r="BX11" s="9">
        <f t="shared" si="18"/>
        <v>20.975909402229291</v>
      </c>
      <c r="BY11" s="9">
        <f t="shared" si="18"/>
        <v>20.975909402229291</v>
      </c>
      <c r="BZ11" s="9">
        <f t="shared" si="18"/>
        <v>20.975909402229291</v>
      </c>
      <c r="CA11" s="9">
        <f t="shared" si="18"/>
        <v>20.975909402229291</v>
      </c>
      <c r="CB11" s="9">
        <f t="shared" si="18"/>
        <v>20.975909402229291</v>
      </c>
      <c r="CC11" s="9">
        <f t="shared" si="18"/>
        <v>20.975909402229291</v>
      </c>
      <c r="CD11" s="9">
        <f t="shared" si="18"/>
        <v>20.975909402229291</v>
      </c>
      <c r="CE11" s="9">
        <f t="shared" si="18"/>
        <v>20.975909402229291</v>
      </c>
      <c r="CF11" s="9">
        <f t="shared" si="18"/>
        <v>20.975909402229291</v>
      </c>
      <c r="CG11" s="9">
        <f t="shared" si="18"/>
        <v>20.975909402229291</v>
      </c>
      <c r="CH11" s="9">
        <f t="shared" si="18"/>
        <v>20.975909402229291</v>
      </c>
      <c r="CI11" s="9">
        <f t="shared" si="3"/>
        <v>20.975909402229291</v>
      </c>
      <c r="CJ11" s="9">
        <f t="shared" si="3"/>
        <v>20.975909402229291</v>
      </c>
      <c r="CK11" s="9">
        <f t="shared" si="3"/>
        <v>20.975909402229291</v>
      </c>
      <c r="CL11" s="9">
        <f t="shared" si="3"/>
        <v>20.975909402229291</v>
      </c>
      <c r="CM11" s="9">
        <f t="shared" si="4"/>
        <v>20.975909402229291</v>
      </c>
      <c r="CN11" s="9">
        <f t="shared" si="4"/>
        <v>20.975909402229291</v>
      </c>
      <c r="CO11" s="9">
        <f t="shared" si="4"/>
        <v>20.975909402229291</v>
      </c>
      <c r="CP11" s="9">
        <f t="shared" si="4"/>
        <v>20.975909402229291</v>
      </c>
      <c r="CQ11" s="9">
        <f t="shared" si="9"/>
        <v>20.975909402229291</v>
      </c>
      <c r="CR11" s="9">
        <f t="shared" si="5"/>
        <v>20.975909402229291</v>
      </c>
      <c r="CS11" s="9">
        <f t="shared" si="9"/>
        <v>20.975909402229291</v>
      </c>
    </row>
    <row r="12" spans="1:97" x14ac:dyDescent="0.25">
      <c r="A12" s="8" t="s">
        <v>10</v>
      </c>
      <c r="B12" s="9">
        <f>AVERAGE(Ипотека!Z12:BV12)</f>
        <v>20.369337680747257</v>
      </c>
      <c r="C12" s="9">
        <f>$B$12</f>
        <v>20.369337680747257</v>
      </c>
      <c r="D12" s="9">
        <f t="shared" ref="D12:J12" si="25">$B$12</f>
        <v>20.369337680747257</v>
      </c>
      <c r="E12" s="9">
        <f t="shared" si="25"/>
        <v>20.369337680747257</v>
      </c>
      <c r="F12" s="9">
        <f t="shared" si="25"/>
        <v>20.369337680747257</v>
      </c>
      <c r="G12" s="9">
        <f t="shared" si="25"/>
        <v>20.369337680747257</v>
      </c>
      <c r="H12" s="9">
        <f t="shared" si="25"/>
        <v>20.369337680747257</v>
      </c>
      <c r="I12" s="9">
        <f t="shared" si="25"/>
        <v>20.369337680747257</v>
      </c>
      <c r="J12" s="9">
        <f t="shared" si="25"/>
        <v>20.369337680747257</v>
      </c>
      <c r="K12" s="9">
        <f t="shared" ref="K12:AK12" si="26">$B$12</f>
        <v>20.369337680747257</v>
      </c>
      <c r="L12" s="9">
        <f t="shared" si="26"/>
        <v>20.369337680747257</v>
      </c>
      <c r="M12" s="9">
        <f t="shared" si="26"/>
        <v>20.369337680747257</v>
      </c>
      <c r="N12" s="9">
        <f t="shared" si="26"/>
        <v>20.369337680747257</v>
      </c>
      <c r="O12" s="9">
        <f t="shared" si="26"/>
        <v>20.369337680747257</v>
      </c>
      <c r="P12" s="9">
        <f t="shared" si="26"/>
        <v>20.369337680747257</v>
      </c>
      <c r="Q12" s="9">
        <f t="shared" si="26"/>
        <v>20.369337680747257</v>
      </c>
      <c r="R12" s="9">
        <f t="shared" si="26"/>
        <v>20.369337680747257</v>
      </c>
      <c r="S12" s="9">
        <f t="shared" si="26"/>
        <v>20.369337680747257</v>
      </c>
      <c r="T12" s="9">
        <f t="shared" si="26"/>
        <v>20.369337680747257</v>
      </c>
      <c r="U12" s="9">
        <f t="shared" si="26"/>
        <v>20.369337680747257</v>
      </c>
      <c r="V12" s="9">
        <f t="shared" si="26"/>
        <v>20.369337680747257</v>
      </c>
      <c r="W12" s="9">
        <f t="shared" si="26"/>
        <v>20.369337680747257</v>
      </c>
      <c r="X12" s="9">
        <f t="shared" si="26"/>
        <v>20.369337680747257</v>
      </c>
      <c r="Y12" s="9">
        <f t="shared" si="26"/>
        <v>20.369337680747257</v>
      </c>
      <c r="Z12" s="9">
        <f t="shared" si="26"/>
        <v>20.369337680747257</v>
      </c>
      <c r="AA12" s="9">
        <f t="shared" si="26"/>
        <v>20.369337680747257</v>
      </c>
      <c r="AB12" s="9">
        <f t="shared" si="26"/>
        <v>20.369337680747257</v>
      </c>
      <c r="AC12" s="9">
        <f t="shared" si="26"/>
        <v>20.369337680747257</v>
      </c>
      <c r="AD12" s="9">
        <f t="shared" si="26"/>
        <v>20.369337680747257</v>
      </c>
      <c r="AE12" s="9">
        <f t="shared" si="26"/>
        <v>20.369337680747257</v>
      </c>
      <c r="AF12" s="9">
        <f t="shared" si="26"/>
        <v>20.369337680747257</v>
      </c>
      <c r="AG12" s="9">
        <f t="shared" si="26"/>
        <v>20.369337680747257</v>
      </c>
      <c r="AH12" s="9">
        <f t="shared" si="26"/>
        <v>20.369337680747257</v>
      </c>
      <c r="AI12" s="9">
        <f t="shared" si="26"/>
        <v>20.369337680747257</v>
      </c>
      <c r="AJ12" s="9">
        <f t="shared" si="26"/>
        <v>20.369337680747257</v>
      </c>
      <c r="AK12" s="9">
        <f t="shared" si="26"/>
        <v>20.369337680747257</v>
      </c>
      <c r="AL12" s="17">
        <f>AVERAGE(Ипотека!AL12:CH12)</f>
        <v>20.07382420635026</v>
      </c>
      <c r="AM12" s="9">
        <f t="shared" si="8"/>
        <v>20.07382420635026</v>
      </c>
      <c r="AN12" s="9">
        <f t="shared" si="18"/>
        <v>20.07382420635026</v>
      </c>
      <c r="AO12" s="9">
        <f t="shared" si="18"/>
        <v>20.07382420635026</v>
      </c>
      <c r="AP12" s="9">
        <f t="shared" si="18"/>
        <v>20.07382420635026</v>
      </c>
      <c r="AQ12" s="9">
        <f t="shared" si="18"/>
        <v>20.07382420635026</v>
      </c>
      <c r="AR12" s="9">
        <f t="shared" si="18"/>
        <v>20.07382420635026</v>
      </c>
      <c r="AS12" s="9">
        <f t="shared" si="18"/>
        <v>20.07382420635026</v>
      </c>
      <c r="AT12" s="9">
        <f t="shared" si="18"/>
        <v>20.07382420635026</v>
      </c>
      <c r="AU12" s="9">
        <f t="shared" si="18"/>
        <v>20.07382420635026</v>
      </c>
      <c r="AV12" s="9">
        <f t="shared" si="18"/>
        <v>20.07382420635026</v>
      </c>
      <c r="AW12" s="9">
        <f t="shared" si="18"/>
        <v>20.07382420635026</v>
      </c>
      <c r="AX12" s="9">
        <f t="shared" si="18"/>
        <v>20.07382420635026</v>
      </c>
      <c r="AY12" s="9">
        <f t="shared" si="18"/>
        <v>20.07382420635026</v>
      </c>
      <c r="AZ12" s="9">
        <f t="shared" si="18"/>
        <v>20.07382420635026</v>
      </c>
      <c r="BA12" s="9">
        <f t="shared" si="18"/>
        <v>20.07382420635026</v>
      </c>
      <c r="BB12" s="9">
        <f t="shared" si="18"/>
        <v>20.07382420635026</v>
      </c>
      <c r="BC12" s="9">
        <f t="shared" si="18"/>
        <v>20.07382420635026</v>
      </c>
      <c r="BD12" s="9">
        <f t="shared" si="18"/>
        <v>20.07382420635026</v>
      </c>
      <c r="BE12" s="9">
        <f t="shared" si="18"/>
        <v>20.07382420635026</v>
      </c>
      <c r="BF12" s="9">
        <f t="shared" si="18"/>
        <v>20.07382420635026</v>
      </c>
      <c r="BG12" s="9">
        <f t="shared" si="18"/>
        <v>20.07382420635026</v>
      </c>
      <c r="BH12" s="9">
        <f t="shared" si="18"/>
        <v>20.07382420635026</v>
      </c>
      <c r="BI12" s="9">
        <f t="shared" si="18"/>
        <v>20.07382420635026</v>
      </c>
      <c r="BJ12" s="9">
        <f t="shared" si="18"/>
        <v>20.07382420635026</v>
      </c>
      <c r="BK12" s="9">
        <f t="shared" si="18"/>
        <v>20.07382420635026</v>
      </c>
      <c r="BL12" s="9">
        <f t="shared" si="18"/>
        <v>20.07382420635026</v>
      </c>
      <c r="BM12" s="9">
        <f t="shared" si="18"/>
        <v>20.07382420635026</v>
      </c>
      <c r="BN12" s="9">
        <f t="shared" si="18"/>
        <v>20.07382420635026</v>
      </c>
      <c r="BO12" s="9">
        <f t="shared" si="18"/>
        <v>20.07382420635026</v>
      </c>
      <c r="BP12" s="9">
        <f t="shared" si="18"/>
        <v>20.07382420635026</v>
      </c>
      <c r="BQ12" s="9">
        <f t="shared" si="18"/>
        <v>20.07382420635026</v>
      </c>
      <c r="BR12" s="9">
        <f t="shared" si="18"/>
        <v>20.07382420635026</v>
      </c>
      <c r="BS12" s="9">
        <f t="shared" si="18"/>
        <v>20.07382420635026</v>
      </c>
      <c r="BT12" s="9">
        <f t="shared" si="18"/>
        <v>20.07382420635026</v>
      </c>
      <c r="BU12" s="9">
        <f t="shared" si="18"/>
        <v>20.07382420635026</v>
      </c>
      <c r="BV12" s="9">
        <f t="shared" si="18"/>
        <v>20.07382420635026</v>
      </c>
      <c r="BW12" s="9">
        <f t="shared" si="18"/>
        <v>20.07382420635026</v>
      </c>
      <c r="BX12" s="9">
        <f t="shared" si="18"/>
        <v>20.07382420635026</v>
      </c>
      <c r="BY12" s="9">
        <f t="shared" si="18"/>
        <v>20.07382420635026</v>
      </c>
      <c r="BZ12" s="9">
        <f t="shared" si="18"/>
        <v>20.07382420635026</v>
      </c>
      <c r="CA12" s="9">
        <f t="shared" si="18"/>
        <v>20.07382420635026</v>
      </c>
      <c r="CB12" s="9">
        <f t="shared" si="18"/>
        <v>20.07382420635026</v>
      </c>
      <c r="CC12" s="9">
        <f t="shared" si="18"/>
        <v>20.07382420635026</v>
      </c>
      <c r="CD12" s="9">
        <f t="shared" si="18"/>
        <v>20.07382420635026</v>
      </c>
      <c r="CE12" s="9">
        <f t="shared" si="18"/>
        <v>20.07382420635026</v>
      </c>
      <c r="CF12" s="9">
        <f t="shared" si="18"/>
        <v>20.07382420635026</v>
      </c>
      <c r="CG12" s="9">
        <f t="shared" si="18"/>
        <v>20.07382420635026</v>
      </c>
      <c r="CH12" s="9">
        <f t="shared" si="18"/>
        <v>20.07382420635026</v>
      </c>
      <c r="CI12" s="9">
        <f t="shared" si="3"/>
        <v>20.07382420635026</v>
      </c>
      <c r="CJ12" s="9">
        <f t="shared" si="3"/>
        <v>20.07382420635026</v>
      </c>
      <c r="CK12" s="9">
        <f t="shared" si="3"/>
        <v>20.07382420635026</v>
      </c>
      <c r="CL12" s="9">
        <f t="shared" si="3"/>
        <v>20.07382420635026</v>
      </c>
      <c r="CM12" s="9">
        <f t="shared" si="4"/>
        <v>20.07382420635026</v>
      </c>
      <c r="CN12" s="9">
        <f t="shared" si="4"/>
        <v>20.07382420635026</v>
      </c>
      <c r="CO12" s="9">
        <f t="shared" si="4"/>
        <v>20.07382420635026</v>
      </c>
      <c r="CP12" s="9">
        <f t="shared" si="4"/>
        <v>20.07382420635026</v>
      </c>
      <c r="CQ12" s="9">
        <f t="shared" si="9"/>
        <v>20.07382420635026</v>
      </c>
      <c r="CR12" s="9">
        <f t="shared" si="5"/>
        <v>20.07382420635026</v>
      </c>
      <c r="CS12" s="9">
        <f t="shared" si="9"/>
        <v>20.07382420635026</v>
      </c>
    </row>
    <row r="13" spans="1:97" x14ac:dyDescent="0.25">
      <c r="A13" s="8" t="s">
        <v>11</v>
      </c>
      <c r="B13" s="9">
        <f>AVERAGE(Ипотека!Z13:BV13)</f>
        <v>22.501141783419992</v>
      </c>
      <c r="C13" s="9">
        <f>$B$13</f>
        <v>22.501141783419992</v>
      </c>
      <c r="D13" s="9">
        <f t="shared" ref="D13:J13" si="27">$B$13</f>
        <v>22.501141783419992</v>
      </c>
      <c r="E13" s="9">
        <f t="shared" si="27"/>
        <v>22.501141783419992</v>
      </c>
      <c r="F13" s="9">
        <f t="shared" si="27"/>
        <v>22.501141783419992</v>
      </c>
      <c r="G13" s="9">
        <f t="shared" si="27"/>
        <v>22.501141783419992</v>
      </c>
      <c r="H13" s="9">
        <f t="shared" si="27"/>
        <v>22.501141783419992</v>
      </c>
      <c r="I13" s="9">
        <f t="shared" si="27"/>
        <v>22.501141783419992</v>
      </c>
      <c r="J13" s="9">
        <f t="shared" si="27"/>
        <v>22.501141783419992</v>
      </c>
      <c r="K13" s="9">
        <f t="shared" ref="K13:AK13" si="28">$B$13</f>
        <v>22.501141783419992</v>
      </c>
      <c r="L13" s="9">
        <f t="shared" si="28"/>
        <v>22.501141783419992</v>
      </c>
      <c r="M13" s="9">
        <f t="shared" si="28"/>
        <v>22.501141783419992</v>
      </c>
      <c r="N13" s="9">
        <f t="shared" si="28"/>
        <v>22.501141783419992</v>
      </c>
      <c r="O13" s="9">
        <f t="shared" si="28"/>
        <v>22.501141783419992</v>
      </c>
      <c r="P13" s="9">
        <f t="shared" si="28"/>
        <v>22.501141783419992</v>
      </c>
      <c r="Q13" s="9">
        <f t="shared" si="28"/>
        <v>22.501141783419992</v>
      </c>
      <c r="R13" s="9">
        <f t="shared" si="28"/>
        <v>22.501141783419992</v>
      </c>
      <c r="S13" s="9">
        <f t="shared" si="28"/>
        <v>22.501141783419992</v>
      </c>
      <c r="T13" s="9">
        <f t="shared" si="28"/>
        <v>22.501141783419992</v>
      </c>
      <c r="U13" s="9">
        <f t="shared" si="28"/>
        <v>22.501141783419992</v>
      </c>
      <c r="V13" s="9">
        <f t="shared" si="28"/>
        <v>22.501141783419992</v>
      </c>
      <c r="W13" s="9">
        <f t="shared" si="28"/>
        <v>22.501141783419992</v>
      </c>
      <c r="X13" s="9">
        <f t="shared" si="28"/>
        <v>22.501141783419992</v>
      </c>
      <c r="Y13" s="9">
        <f t="shared" si="28"/>
        <v>22.501141783419992</v>
      </c>
      <c r="Z13" s="9">
        <f t="shared" si="28"/>
        <v>22.501141783419992</v>
      </c>
      <c r="AA13" s="9">
        <f t="shared" si="28"/>
        <v>22.501141783419992</v>
      </c>
      <c r="AB13" s="9">
        <f t="shared" si="28"/>
        <v>22.501141783419992</v>
      </c>
      <c r="AC13" s="9">
        <f t="shared" si="28"/>
        <v>22.501141783419992</v>
      </c>
      <c r="AD13" s="9">
        <f t="shared" si="28"/>
        <v>22.501141783419992</v>
      </c>
      <c r="AE13" s="9">
        <f t="shared" si="28"/>
        <v>22.501141783419992</v>
      </c>
      <c r="AF13" s="9">
        <f t="shared" si="28"/>
        <v>22.501141783419992</v>
      </c>
      <c r="AG13" s="9">
        <f t="shared" si="28"/>
        <v>22.501141783419992</v>
      </c>
      <c r="AH13" s="9">
        <f t="shared" si="28"/>
        <v>22.501141783419992</v>
      </c>
      <c r="AI13" s="9">
        <f t="shared" si="28"/>
        <v>22.501141783419992</v>
      </c>
      <c r="AJ13" s="9">
        <f t="shared" si="28"/>
        <v>22.501141783419992</v>
      </c>
      <c r="AK13" s="9">
        <f t="shared" si="28"/>
        <v>22.501141783419992</v>
      </c>
      <c r="AL13" s="17">
        <f>AVERAGE(Ипотека!AL13:CH13)</f>
        <v>20.506240777587987</v>
      </c>
      <c r="AM13" s="9">
        <f t="shared" si="8"/>
        <v>20.506240777587987</v>
      </c>
      <c r="AN13" s="9">
        <f t="shared" si="18"/>
        <v>20.506240777587987</v>
      </c>
      <c r="AO13" s="9">
        <f t="shared" si="18"/>
        <v>20.506240777587987</v>
      </c>
      <c r="AP13" s="9">
        <f t="shared" si="18"/>
        <v>20.506240777587987</v>
      </c>
      <c r="AQ13" s="9">
        <f t="shared" si="18"/>
        <v>20.506240777587987</v>
      </c>
      <c r="AR13" s="9">
        <f t="shared" si="18"/>
        <v>20.506240777587987</v>
      </c>
      <c r="AS13" s="9">
        <f t="shared" si="18"/>
        <v>20.506240777587987</v>
      </c>
      <c r="AT13" s="9">
        <f t="shared" si="18"/>
        <v>20.506240777587987</v>
      </c>
      <c r="AU13" s="9">
        <f t="shared" si="18"/>
        <v>20.506240777587987</v>
      </c>
      <c r="AV13" s="9">
        <f t="shared" si="18"/>
        <v>20.506240777587987</v>
      </c>
      <c r="AW13" s="9">
        <f t="shared" si="18"/>
        <v>20.506240777587987</v>
      </c>
      <c r="AX13" s="9">
        <f t="shared" si="18"/>
        <v>20.506240777587987</v>
      </c>
      <c r="AY13" s="9">
        <f t="shared" si="18"/>
        <v>20.506240777587987</v>
      </c>
      <c r="AZ13" s="9">
        <f t="shared" si="18"/>
        <v>20.506240777587987</v>
      </c>
      <c r="BA13" s="9">
        <f t="shared" si="18"/>
        <v>20.506240777587987</v>
      </c>
      <c r="BB13" s="9">
        <f t="shared" si="18"/>
        <v>20.506240777587987</v>
      </c>
      <c r="BC13" s="9">
        <f t="shared" si="18"/>
        <v>20.506240777587987</v>
      </c>
      <c r="BD13" s="9">
        <f t="shared" si="18"/>
        <v>20.506240777587987</v>
      </c>
      <c r="BE13" s="9">
        <f t="shared" si="18"/>
        <v>20.506240777587987</v>
      </c>
      <c r="BF13" s="9">
        <f t="shared" si="18"/>
        <v>20.506240777587987</v>
      </c>
      <c r="BG13" s="9">
        <f t="shared" si="18"/>
        <v>20.506240777587987</v>
      </c>
      <c r="BH13" s="9">
        <f t="shared" si="18"/>
        <v>20.506240777587987</v>
      </c>
      <c r="BI13" s="9">
        <f t="shared" si="18"/>
        <v>20.506240777587987</v>
      </c>
      <c r="BJ13" s="9">
        <f t="shared" si="18"/>
        <v>20.506240777587987</v>
      </c>
      <c r="BK13" s="9">
        <f t="shared" si="18"/>
        <v>20.506240777587987</v>
      </c>
      <c r="BL13" s="9">
        <f t="shared" si="18"/>
        <v>20.506240777587987</v>
      </c>
      <c r="BM13" s="9">
        <f t="shared" si="18"/>
        <v>20.506240777587987</v>
      </c>
      <c r="BN13" s="9">
        <f t="shared" si="18"/>
        <v>20.506240777587987</v>
      </c>
      <c r="BO13" s="9">
        <f t="shared" si="18"/>
        <v>20.506240777587987</v>
      </c>
      <c r="BP13" s="9">
        <f t="shared" si="18"/>
        <v>20.506240777587987</v>
      </c>
      <c r="BQ13" s="9">
        <f t="shared" si="18"/>
        <v>20.506240777587987</v>
      </c>
      <c r="BR13" s="9">
        <f t="shared" si="18"/>
        <v>20.506240777587987</v>
      </c>
      <c r="BS13" s="9">
        <f t="shared" si="18"/>
        <v>20.506240777587987</v>
      </c>
      <c r="BT13" s="9">
        <f t="shared" si="18"/>
        <v>20.506240777587987</v>
      </c>
      <c r="BU13" s="9">
        <f t="shared" si="18"/>
        <v>20.506240777587987</v>
      </c>
      <c r="BV13" s="9">
        <f t="shared" si="18"/>
        <v>20.506240777587987</v>
      </c>
      <c r="BW13" s="9">
        <f t="shared" si="18"/>
        <v>20.506240777587987</v>
      </c>
      <c r="BX13" s="9">
        <f t="shared" si="18"/>
        <v>20.506240777587987</v>
      </c>
      <c r="BY13" s="9">
        <f t="shared" si="18"/>
        <v>20.506240777587987</v>
      </c>
      <c r="BZ13" s="9">
        <f t="shared" si="18"/>
        <v>20.506240777587987</v>
      </c>
      <c r="CA13" s="9">
        <f t="shared" si="18"/>
        <v>20.506240777587987</v>
      </c>
      <c r="CB13" s="9">
        <f t="shared" si="18"/>
        <v>20.506240777587987</v>
      </c>
      <c r="CC13" s="9">
        <f t="shared" si="18"/>
        <v>20.506240777587987</v>
      </c>
      <c r="CD13" s="9">
        <f t="shared" si="18"/>
        <v>20.506240777587987</v>
      </c>
      <c r="CE13" s="9">
        <f t="shared" si="18"/>
        <v>20.506240777587987</v>
      </c>
      <c r="CF13" s="9">
        <f t="shared" si="18"/>
        <v>20.506240777587987</v>
      </c>
      <c r="CG13" s="9">
        <f t="shared" si="18"/>
        <v>20.506240777587987</v>
      </c>
      <c r="CH13" s="9">
        <f t="shared" si="18"/>
        <v>20.506240777587987</v>
      </c>
      <c r="CI13" s="9">
        <f t="shared" si="3"/>
        <v>20.506240777587987</v>
      </c>
      <c r="CJ13" s="9">
        <f t="shared" si="3"/>
        <v>20.506240777587987</v>
      </c>
      <c r="CK13" s="9">
        <f t="shared" si="3"/>
        <v>20.506240777587987</v>
      </c>
      <c r="CL13" s="9">
        <f t="shared" si="3"/>
        <v>20.506240777587987</v>
      </c>
      <c r="CM13" s="9">
        <f t="shared" si="4"/>
        <v>20.506240777587987</v>
      </c>
      <c r="CN13" s="9">
        <f t="shared" si="4"/>
        <v>20.506240777587987</v>
      </c>
      <c r="CO13" s="9">
        <f t="shared" si="4"/>
        <v>20.506240777587987</v>
      </c>
      <c r="CP13" s="9">
        <f t="shared" si="4"/>
        <v>20.506240777587987</v>
      </c>
      <c r="CQ13" s="9">
        <f t="shared" si="9"/>
        <v>20.506240777587987</v>
      </c>
      <c r="CR13" s="9">
        <f t="shared" si="5"/>
        <v>20.506240777587987</v>
      </c>
      <c r="CS13" s="9">
        <f t="shared" si="9"/>
        <v>20.506240777587987</v>
      </c>
    </row>
    <row r="14" spans="1:97" x14ac:dyDescent="0.25">
      <c r="A14" s="8" t="s">
        <v>12</v>
      </c>
      <c r="B14" s="9">
        <f>AVERAGE(Ипотека!Z14:BV14)</f>
        <v>18.345250803863983</v>
      </c>
      <c r="C14" s="9">
        <f>$B$14</f>
        <v>18.345250803863983</v>
      </c>
      <c r="D14" s="9">
        <f t="shared" ref="D14:J14" si="29">$B$14</f>
        <v>18.345250803863983</v>
      </c>
      <c r="E14" s="9">
        <f t="shared" si="29"/>
        <v>18.345250803863983</v>
      </c>
      <c r="F14" s="9">
        <f t="shared" si="29"/>
        <v>18.345250803863983</v>
      </c>
      <c r="G14" s="9">
        <f t="shared" si="29"/>
        <v>18.345250803863983</v>
      </c>
      <c r="H14" s="9">
        <f t="shared" si="29"/>
        <v>18.345250803863983</v>
      </c>
      <c r="I14" s="9">
        <f t="shared" si="29"/>
        <v>18.345250803863983</v>
      </c>
      <c r="J14" s="9">
        <f t="shared" si="29"/>
        <v>18.345250803863983</v>
      </c>
      <c r="K14" s="9">
        <f t="shared" ref="K14:AK14" si="30">$B$14</f>
        <v>18.345250803863983</v>
      </c>
      <c r="L14" s="9">
        <f t="shared" si="30"/>
        <v>18.345250803863983</v>
      </c>
      <c r="M14" s="9">
        <f t="shared" si="30"/>
        <v>18.345250803863983</v>
      </c>
      <c r="N14" s="9">
        <f t="shared" si="30"/>
        <v>18.345250803863983</v>
      </c>
      <c r="O14" s="9">
        <f t="shared" si="30"/>
        <v>18.345250803863983</v>
      </c>
      <c r="P14" s="9">
        <f t="shared" si="30"/>
        <v>18.345250803863983</v>
      </c>
      <c r="Q14" s="9">
        <f t="shared" si="30"/>
        <v>18.345250803863983</v>
      </c>
      <c r="R14" s="9">
        <f t="shared" si="30"/>
        <v>18.345250803863983</v>
      </c>
      <c r="S14" s="9">
        <f t="shared" si="30"/>
        <v>18.345250803863983</v>
      </c>
      <c r="T14" s="9">
        <f t="shared" si="30"/>
        <v>18.345250803863983</v>
      </c>
      <c r="U14" s="9">
        <f t="shared" si="30"/>
        <v>18.345250803863983</v>
      </c>
      <c r="V14" s="9">
        <f t="shared" si="30"/>
        <v>18.345250803863983</v>
      </c>
      <c r="W14" s="9">
        <f t="shared" si="30"/>
        <v>18.345250803863983</v>
      </c>
      <c r="X14" s="9">
        <f t="shared" si="30"/>
        <v>18.345250803863983</v>
      </c>
      <c r="Y14" s="9">
        <f t="shared" si="30"/>
        <v>18.345250803863983</v>
      </c>
      <c r="Z14" s="9">
        <f t="shared" si="30"/>
        <v>18.345250803863983</v>
      </c>
      <c r="AA14" s="9">
        <f t="shared" si="30"/>
        <v>18.345250803863983</v>
      </c>
      <c r="AB14" s="9">
        <f t="shared" si="30"/>
        <v>18.345250803863983</v>
      </c>
      <c r="AC14" s="9">
        <f t="shared" si="30"/>
        <v>18.345250803863983</v>
      </c>
      <c r="AD14" s="9">
        <f t="shared" si="30"/>
        <v>18.345250803863983</v>
      </c>
      <c r="AE14" s="9">
        <f t="shared" si="30"/>
        <v>18.345250803863983</v>
      </c>
      <c r="AF14" s="9">
        <f t="shared" si="30"/>
        <v>18.345250803863983</v>
      </c>
      <c r="AG14" s="9">
        <f t="shared" si="30"/>
        <v>18.345250803863983</v>
      </c>
      <c r="AH14" s="9">
        <f t="shared" si="30"/>
        <v>18.345250803863983</v>
      </c>
      <c r="AI14" s="9">
        <f t="shared" si="30"/>
        <v>18.345250803863983</v>
      </c>
      <c r="AJ14" s="9">
        <f t="shared" si="30"/>
        <v>18.345250803863983</v>
      </c>
      <c r="AK14" s="9">
        <f t="shared" si="30"/>
        <v>18.345250803863983</v>
      </c>
      <c r="AL14" s="17">
        <f>AVERAGE(Ипотека!AL14:CH14)</f>
        <v>18.203275760137426</v>
      </c>
      <c r="AM14" s="9">
        <f t="shared" si="8"/>
        <v>18.203275760137426</v>
      </c>
      <c r="AN14" s="9">
        <f t="shared" si="18"/>
        <v>18.203275760137426</v>
      </c>
      <c r="AO14" s="9">
        <f t="shared" si="18"/>
        <v>18.203275760137426</v>
      </c>
      <c r="AP14" s="9">
        <f t="shared" si="18"/>
        <v>18.203275760137426</v>
      </c>
      <c r="AQ14" s="9">
        <f t="shared" si="18"/>
        <v>18.203275760137426</v>
      </c>
      <c r="AR14" s="9">
        <f t="shared" si="18"/>
        <v>18.203275760137426</v>
      </c>
      <c r="AS14" s="9">
        <f t="shared" si="18"/>
        <v>18.203275760137426</v>
      </c>
      <c r="AT14" s="9">
        <f t="shared" si="18"/>
        <v>18.203275760137426</v>
      </c>
      <c r="AU14" s="9">
        <f t="shared" si="18"/>
        <v>18.203275760137426</v>
      </c>
      <c r="AV14" s="9">
        <f t="shared" ref="AN14:CH19" si="31">AU14</f>
        <v>18.203275760137426</v>
      </c>
      <c r="AW14" s="9">
        <f t="shared" si="31"/>
        <v>18.203275760137426</v>
      </c>
      <c r="AX14" s="9">
        <f t="shared" si="31"/>
        <v>18.203275760137426</v>
      </c>
      <c r="AY14" s="9">
        <f t="shared" si="31"/>
        <v>18.203275760137426</v>
      </c>
      <c r="AZ14" s="9">
        <f t="shared" si="31"/>
        <v>18.203275760137426</v>
      </c>
      <c r="BA14" s="9">
        <f t="shared" si="31"/>
        <v>18.203275760137426</v>
      </c>
      <c r="BB14" s="9">
        <f t="shared" si="31"/>
        <v>18.203275760137426</v>
      </c>
      <c r="BC14" s="9">
        <f t="shared" si="31"/>
        <v>18.203275760137426</v>
      </c>
      <c r="BD14" s="9">
        <f t="shared" si="31"/>
        <v>18.203275760137426</v>
      </c>
      <c r="BE14" s="9">
        <f t="shared" si="31"/>
        <v>18.203275760137426</v>
      </c>
      <c r="BF14" s="9">
        <f t="shared" si="31"/>
        <v>18.203275760137426</v>
      </c>
      <c r="BG14" s="9">
        <f t="shared" si="31"/>
        <v>18.203275760137426</v>
      </c>
      <c r="BH14" s="9">
        <f t="shared" si="31"/>
        <v>18.203275760137426</v>
      </c>
      <c r="BI14" s="9">
        <f t="shared" si="31"/>
        <v>18.203275760137426</v>
      </c>
      <c r="BJ14" s="9">
        <f t="shared" si="31"/>
        <v>18.203275760137426</v>
      </c>
      <c r="BK14" s="9">
        <f t="shared" si="31"/>
        <v>18.203275760137426</v>
      </c>
      <c r="BL14" s="9">
        <f t="shared" si="31"/>
        <v>18.203275760137426</v>
      </c>
      <c r="BM14" s="9">
        <f t="shared" si="31"/>
        <v>18.203275760137426</v>
      </c>
      <c r="BN14" s="9">
        <f t="shared" si="31"/>
        <v>18.203275760137426</v>
      </c>
      <c r="BO14" s="9">
        <f t="shared" si="31"/>
        <v>18.203275760137426</v>
      </c>
      <c r="BP14" s="9">
        <f t="shared" si="31"/>
        <v>18.203275760137426</v>
      </c>
      <c r="BQ14" s="9">
        <f t="shared" si="31"/>
        <v>18.203275760137426</v>
      </c>
      <c r="BR14" s="9">
        <f t="shared" si="31"/>
        <v>18.203275760137426</v>
      </c>
      <c r="BS14" s="9">
        <f t="shared" si="31"/>
        <v>18.203275760137426</v>
      </c>
      <c r="BT14" s="9">
        <f t="shared" si="31"/>
        <v>18.203275760137426</v>
      </c>
      <c r="BU14" s="9">
        <f t="shared" si="31"/>
        <v>18.203275760137426</v>
      </c>
      <c r="BV14" s="9">
        <f t="shared" si="31"/>
        <v>18.203275760137426</v>
      </c>
      <c r="BW14" s="9">
        <f t="shared" si="31"/>
        <v>18.203275760137426</v>
      </c>
      <c r="BX14" s="9">
        <f t="shared" si="31"/>
        <v>18.203275760137426</v>
      </c>
      <c r="BY14" s="9">
        <f t="shared" si="31"/>
        <v>18.203275760137426</v>
      </c>
      <c r="BZ14" s="9">
        <f t="shared" si="31"/>
        <v>18.203275760137426</v>
      </c>
      <c r="CA14" s="9">
        <f t="shared" si="31"/>
        <v>18.203275760137426</v>
      </c>
      <c r="CB14" s="9">
        <f t="shared" si="31"/>
        <v>18.203275760137426</v>
      </c>
      <c r="CC14" s="9">
        <f t="shared" si="31"/>
        <v>18.203275760137426</v>
      </c>
      <c r="CD14" s="9">
        <f t="shared" si="31"/>
        <v>18.203275760137426</v>
      </c>
      <c r="CE14" s="9">
        <f t="shared" si="31"/>
        <v>18.203275760137426</v>
      </c>
      <c r="CF14" s="9">
        <f t="shared" si="31"/>
        <v>18.203275760137426</v>
      </c>
      <c r="CG14" s="9">
        <f t="shared" si="31"/>
        <v>18.203275760137426</v>
      </c>
      <c r="CH14" s="9">
        <f t="shared" si="31"/>
        <v>18.203275760137426</v>
      </c>
      <c r="CI14" s="9">
        <f t="shared" si="3"/>
        <v>18.203275760137426</v>
      </c>
      <c r="CJ14" s="9">
        <f t="shared" si="3"/>
        <v>18.203275760137426</v>
      </c>
      <c r="CK14" s="9">
        <f t="shared" si="3"/>
        <v>18.203275760137426</v>
      </c>
      <c r="CL14" s="9">
        <f t="shared" si="3"/>
        <v>18.203275760137426</v>
      </c>
      <c r="CM14" s="9">
        <f t="shared" si="4"/>
        <v>18.203275760137426</v>
      </c>
      <c r="CN14" s="9">
        <f t="shared" si="4"/>
        <v>18.203275760137426</v>
      </c>
      <c r="CO14" s="9">
        <f t="shared" si="4"/>
        <v>18.203275760137426</v>
      </c>
      <c r="CP14" s="9">
        <f t="shared" si="4"/>
        <v>18.203275760137426</v>
      </c>
      <c r="CQ14" s="9">
        <f t="shared" si="9"/>
        <v>18.203275760137426</v>
      </c>
      <c r="CR14" s="9">
        <f t="shared" si="5"/>
        <v>18.203275760137426</v>
      </c>
      <c r="CS14" s="9">
        <f t="shared" si="9"/>
        <v>18.203275760137426</v>
      </c>
    </row>
    <row r="15" spans="1:97" x14ac:dyDescent="0.25">
      <c r="A15" s="8" t="s">
        <v>13</v>
      </c>
      <c r="B15" s="9">
        <f>AVERAGE(Ипотека!Z15:BV15)</f>
        <v>18.904701656697124</v>
      </c>
      <c r="C15" s="9">
        <f>$B$15</f>
        <v>18.904701656697124</v>
      </c>
      <c r="D15" s="9">
        <f t="shared" ref="D15:J15" si="32">$B$15</f>
        <v>18.904701656697124</v>
      </c>
      <c r="E15" s="9">
        <f t="shared" si="32"/>
        <v>18.904701656697124</v>
      </c>
      <c r="F15" s="9">
        <f t="shared" si="32"/>
        <v>18.904701656697124</v>
      </c>
      <c r="G15" s="9">
        <f t="shared" si="32"/>
        <v>18.904701656697124</v>
      </c>
      <c r="H15" s="9">
        <f t="shared" si="32"/>
        <v>18.904701656697124</v>
      </c>
      <c r="I15" s="9">
        <f t="shared" si="32"/>
        <v>18.904701656697124</v>
      </c>
      <c r="J15" s="9">
        <f t="shared" si="32"/>
        <v>18.904701656697124</v>
      </c>
      <c r="K15" s="9">
        <f t="shared" ref="K15:AK15" si="33">$B$15</f>
        <v>18.904701656697124</v>
      </c>
      <c r="L15" s="9">
        <f t="shared" si="33"/>
        <v>18.904701656697124</v>
      </c>
      <c r="M15" s="9">
        <f t="shared" si="33"/>
        <v>18.904701656697124</v>
      </c>
      <c r="N15" s="9">
        <f t="shared" si="33"/>
        <v>18.904701656697124</v>
      </c>
      <c r="O15" s="9">
        <f t="shared" si="33"/>
        <v>18.904701656697124</v>
      </c>
      <c r="P15" s="9">
        <f t="shared" si="33"/>
        <v>18.904701656697124</v>
      </c>
      <c r="Q15" s="9">
        <f t="shared" si="33"/>
        <v>18.904701656697124</v>
      </c>
      <c r="R15" s="9">
        <f t="shared" si="33"/>
        <v>18.904701656697124</v>
      </c>
      <c r="S15" s="9">
        <f t="shared" si="33"/>
        <v>18.904701656697124</v>
      </c>
      <c r="T15" s="9">
        <f t="shared" si="33"/>
        <v>18.904701656697124</v>
      </c>
      <c r="U15" s="9">
        <f t="shared" si="33"/>
        <v>18.904701656697124</v>
      </c>
      <c r="V15" s="9">
        <f t="shared" si="33"/>
        <v>18.904701656697124</v>
      </c>
      <c r="W15" s="9">
        <f t="shared" si="33"/>
        <v>18.904701656697124</v>
      </c>
      <c r="X15" s="9">
        <f t="shared" si="33"/>
        <v>18.904701656697124</v>
      </c>
      <c r="Y15" s="9">
        <f t="shared" si="33"/>
        <v>18.904701656697124</v>
      </c>
      <c r="Z15" s="9">
        <f t="shared" si="33"/>
        <v>18.904701656697124</v>
      </c>
      <c r="AA15" s="9">
        <f t="shared" si="33"/>
        <v>18.904701656697124</v>
      </c>
      <c r="AB15" s="9">
        <f t="shared" si="33"/>
        <v>18.904701656697124</v>
      </c>
      <c r="AC15" s="9">
        <f t="shared" si="33"/>
        <v>18.904701656697124</v>
      </c>
      <c r="AD15" s="9">
        <f t="shared" si="33"/>
        <v>18.904701656697124</v>
      </c>
      <c r="AE15" s="9">
        <f t="shared" si="33"/>
        <v>18.904701656697124</v>
      </c>
      <c r="AF15" s="9">
        <f t="shared" si="33"/>
        <v>18.904701656697124</v>
      </c>
      <c r="AG15" s="9">
        <f t="shared" si="33"/>
        <v>18.904701656697124</v>
      </c>
      <c r="AH15" s="9">
        <f t="shared" si="33"/>
        <v>18.904701656697124</v>
      </c>
      <c r="AI15" s="9">
        <f t="shared" si="33"/>
        <v>18.904701656697124</v>
      </c>
      <c r="AJ15" s="9">
        <f t="shared" si="33"/>
        <v>18.904701656697124</v>
      </c>
      <c r="AK15" s="9">
        <f t="shared" si="33"/>
        <v>18.904701656697124</v>
      </c>
      <c r="AL15" s="17">
        <f>AVERAGE(Ипотека!AL15:CH15)</f>
        <v>19.915149400005781</v>
      </c>
      <c r="AM15" s="9">
        <f t="shared" si="8"/>
        <v>19.915149400005781</v>
      </c>
      <c r="AN15" s="9">
        <f t="shared" si="31"/>
        <v>19.915149400005781</v>
      </c>
      <c r="AO15" s="9">
        <f t="shared" si="31"/>
        <v>19.915149400005781</v>
      </c>
      <c r="AP15" s="9">
        <f t="shared" si="31"/>
        <v>19.915149400005781</v>
      </c>
      <c r="AQ15" s="9">
        <f t="shared" si="31"/>
        <v>19.915149400005781</v>
      </c>
      <c r="AR15" s="9">
        <f t="shared" si="31"/>
        <v>19.915149400005781</v>
      </c>
      <c r="AS15" s="9">
        <f t="shared" si="31"/>
        <v>19.915149400005781</v>
      </c>
      <c r="AT15" s="9">
        <f t="shared" si="31"/>
        <v>19.915149400005781</v>
      </c>
      <c r="AU15" s="9">
        <f t="shared" si="31"/>
        <v>19.915149400005781</v>
      </c>
      <c r="AV15" s="9">
        <f t="shared" si="31"/>
        <v>19.915149400005781</v>
      </c>
      <c r="AW15" s="9">
        <f t="shared" si="31"/>
        <v>19.915149400005781</v>
      </c>
      <c r="AX15" s="9">
        <f t="shared" si="31"/>
        <v>19.915149400005781</v>
      </c>
      <c r="AY15" s="9">
        <f t="shared" si="31"/>
        <v>19.915149400005781</v>
      </c>
      <c r="AZ15" s="9">
        <f t="shared" si="31"/>
        <v>19.915149400005781</v>
      </c>
      <c r="BA15" s="9">
        <f t="shared" si="31"/>
        <v>19.915149400005781</v>
      </c>
      <c r="BB15" s="9">
        <f t="shared" si="31"/>
        <v>19.915149400005781</v>
      </c>
      <c r="BC15" s="9">
        <f t="shared" si="31"/>
        <v>19.915149400005781</v>
      </c>
      <c r="BD15" s="9">
        <f t="shared" si="31"/>
        <v>19.915149400005781</v>
      </c>
      <c r="BE15" s="9">
        <f t="shared" si="31"/>
        <v>19.915149400005781</v>
      </c>
      <c r="BF15" s="9">
        <f t="shared" si="31"/>
        <v>19.915149400005781</v>
      </c>
      <c r="BG15" s="9">
        <f t="shared" si="31"/>
        <v>19.915149400005781</v>
      </c>
      <c r="BH15" s="9">
        <f t="shared" si="31"/>
        <v>19.915149400005781</v>
      </c>
      <c r="BI15" s="9">
        <f t="shared" si="31"/>
        <v>19.915149400005781</v>
      </c>
      <c r="BJ15" s="9">
        <f t="shared" si="31"/>
        <v>19.915149400005781</v>
      </c>
      <c r="BK15" s="9">
        <f t="shared" si="31"/>
        <v>19.915149400005781</v>
      </c>
      <c r="BL15" s="9">
        <f t="shared" si="31"/>
        <v>19.915149400005781</v>
      </c>
      <c r="BM15" s="9">
        <f t="shared" si="31"/>
        <v>19.915149400005781</v>
      </c>
      <c r="BN15" s="9">
        <f t="shared" si="31"/>
        <v>19.915149400005781</v>
      </c>
      <c r="BO15" s="9">
        <f t="shared" si="31"/>
        <v>19.915149400005781</v>
      </c>
      <c r="BP15" s="9">
        <f t="shared" si="31"/>
        <v>19.915149400005781</v>
      </c>
      <c r="BQ15" s="9">
        <f t="shared" si="31"/>
        <v>19.915149400005781</v>
      </c>
      <c r="BR15" s="9">
        <f t="shared" si="31"/>
        <v>19.915149400005781</v>
      </c>
      <c r="BS15" s="9">
        <f t="shared" si="31"/>
        <v>19.915149400005781</v>
      </c>
      <c r="BT15" s="9">
        <f t="shared" si="31"/>
        <v>19.915149400005781</v>
      </c>
      <c r="BU15" s="9">
        <f t="shared" si="31"/>
        <v>19.915149400005781</v>
      </c>
      <c r="BV15" s="9">
        <f t="shared" si="31"/>
        <v>19.915149400005781</v>
      </c>
      <c r="BW15" s="9">
        <f t="shared" si="31"/>
        <v>19.915149400005781</v>
      </c>
      <c r="BX15" s="9">
        <f t="shared" si="31"/>
        <v>19.915149400005781</v>
      </c>
      <c r="BY15" s="9">
        <f t="shared" si="31"/>
        <v>19.915149400005781</v>
      </c>
      <c r="BZ15" s="9">
        <f t="shared" si="31"/>
        <v>19.915149400005781</v>
      </c>
      <c r="CA15" s="9">
        <f t="shared" si="31"/>
        <v>19.915149400005781</v>
      </c>
      <c r="CB15" s="9">
        <f t="shared" si="31"/>
        <v>19.915149400005781</v>
      </c>
      <c r="CC15" s="9">
        <f t="shared" si="31"/>
        <v>19.915149400005781</v>
      </c>
      <c r="CD15" s="9">
        <f t="shared" si="31"/>
        <v>19.915149400005781</v>
      </c>
      <c r="CE15" s="9">
        <f t="shared" si="31"/>
        <v>19.915149400005781</v>
      </c>
      <c r="CF15" s="9">
        <f t="shared" si="31"/>
        <v>19.915149400005781</v>
      </c>
      <c r="CG15" s="9">
        <f t="shared" si="31"/>
        <v>19.915149400005781</v>
      </c>
      <c r="CH15" s="9">
        <f t="shared" si="31"/>
        <v>19.915149400005781</v>
      </c>
      <c r="CI15" s="9">
        <f t="shared" si="3"/>
        <v>19.915149400005781</v>
      </c>
      <c r="CJ15" s="9">
        <f t="shared" si="3"/>
        <v>19.915149400005781</v>
      </c>
      <c r="CK15" s="9">
        <f t="shared" si="3"/>
        <v>19.915149400005781</v>
      </c>
      <c r="CL15" s="9">
        <f t="shared" si="3"/>
        <v>19.915149400005781</v>
      </c>
      <c r="CM15" s="9">
        <f t="shared" si="4"/>
        <v>19.915149400005781</v>
      </c>
      <c r="CN15" s="9">
        <f t="shared" si="4"/>
        <v>19.915149400005781</v>
      </c>
      <c r="CO15" s="9">
        <f t="shared" si="4"/>
        <v>19.915149400005781</v>
      </c>
      <c r="CP15" s="9">
        <f t="shared" si="4"/>
        <v>19.915149400005781</v>
      </c>
      <c r="CQ15" s="9">
        <f t="shared" si="9"/>
        <v>19.915149400005781</v>
      </c>
      <c r="CR15" s="9">
        <f t="shared" si="5"/>
        <v>19.915149400005781</v>
      </c>
      <c r="CS15" s="9">
        <f t="shared" si="9"/>
        <v>19.915149400005781</v>
      </c>
    </row>
    <row r="16" spans="1:97" x14ac:dyDescent="0.25">
      <c r="A16" s="8" t="s">
        <v>14</v>
      </c>
      <c r="B16" s="9">
        <f>AVERAGE(Ипотека!Z16:BV16)</f>
        <v>15.874495082244804</v>
      </c>
      <c r="C16" s="9">
        <f>$B$16</f>
        <v>15.874495082244804</v>
      </c>
      <c r="D16" s="9">
        <f t="shared" ref="D16:J16" si="34">$B$16</f>
        <v>15.874495082244804</v>
      </c>
      <c r="E16" s="9">
        <f t="shared" si="34"/>
        <v>15.874495082244804</v>
      </c>
      <c r="F16" s="9">
        <f t="shared" si="34"/>
        <v>15.874495082244804</v>
      </c>
      <c r="G16" s="9">
        <f t="shared" si="34"/>
        <v>15.874495082244804</v>
      </c>
      <c r="H16" s="9">
        <f t="shared" si="34"/>
        <v>15.874495082244804</v>
      </c>
      <c r="I16" s="9">
        <f t="shared" si="34"/>
        <v>15.874495082244804</v>
      </c>
      <c r="J16" s="9">
        <f t="shared" si="34"/>
        <v>15.874495082244804</v>
      </c>
      <c r="K16" s="9">
        <f t="shared" ref="K16:AK16" si="35">$B$16</f>
        <v>15.874495082244804</v>
      </c>
      <c r="L16" s="9">
        <f t="shared" si="35"/>
        <v>15.874495082244804</v>
      </c>
      <c r="M16" s="9">
        <f t="shared" si="35"/>
        <v>15.874495082244804</v>
      </c>
      <c r="N16" s="9">
        <f t="shared" si="35"/>
        <v>15.874495082244804</v>
      </c>
      <c r="O16" s="9">
        <f t="shared" si="35"/>
        <v>15.874495082244804</v>
      </c>
      <c r="P16" s="9">
        <f t="shared" si="35"/>
        <v>15.874495082244804</v>
      </c>
      <c r="Q16" s="9">
        <f t="shared" si="35"/>
        <v>15.874495082244804</v>
      </c>
      <c r="R16" s="9">
        <f t="shared" si="35"/>
        <v>15.874495082244804</v>
      </c>
      <c r="S16" s="9">
        <f t="shared" si="35"/>
        <v>15.874495082244804</v>
      </c>
      <c r="T16" s="9">
        <f t="shared" si="35"/>
        <v>15.874495082244804</v>
      </c>
      <c r="U16" s="9">
        <f t="shared" si="35"/>
        <v>15.874495082244804</v>
      </c>
      <c r="V16" s="9">
        <f t="shared" si="35"/>
        <v>15.874495082244804</v>
      </c>
      <c r="W16" s="9">
        <f t="shared" si="35"/>
        <v>15.874495082244804</v>
      </c>
      <c r="X16" s="9">
        <f t="shared" si="35"/>
        <v>15.874495082244804</v>
      </c>
      <c r="Y16" s="9">
        <f t="shared" si="35"/>
        <v>15.874495082244804</v>
      </c>
      <c r="Z16" s="9">
        <f t="shared" si="35"/>
        <v>15.874495082244804</v>
      </c>
      <c r="AA16" s="9">
        <f t="shared" si="35"/>
        <v>15.874495082244804</v>
      </c>
      <c r="AB16" s="9">
        <f t="shared" si="35"/>
        <v>15.874495082244804</v>
      </c>
      <c r="AC16" s="9">
        <f t="shared" si="35"/>
        <v>15.874495082244804</v>
      </c>
      <c r="AD16" s="9">
        <f t="shared" si="35"/>
        <v>15.874495082244804</v>
      </c>
      <c r="AE16" s="9">
        <f t="shared" si="35"/>
        <v>15.874495082244804</v>
      </c>
      <c r="AF16" s="9">
        <f t="shared" si="35"/>
        <v>15.874495082244804</v>
      </c>
      <c r="AG16" s="9">
        <f t="shared" si="35"/>
        <v>15.874495082244804</v>
      </c>
      <c r="AH16" s="9">
        <f t="shared" si="35"/>
        <v>15.874495082244804</v>
      </c>
      <c r="AI16" s="9">
        <f t="shared" si="35"/>
        <v>15.874495082244804</v>
      </c>
      <c r="AJ16" s="9">
        <f t="shared" si="35"/>
        <v>15.874495082244804</v>
      </c>
      <c r="AK16" s="9">
        <f t="shared" si="35"/>
        <v>15.874495082244804</v>
      </c>
      <c r="AL16" s="17">
        <f>AVERAGE(Ипотека!AL16:CH16)</f>
        <v>16.555961632236627</v>
      </c>
      <c r="AM16" s="9">
        <f t="shared" si="8"/>
        <v>16.555961632236627</v>
      </c>
      <c r="AN16" s="9">
        <f t="shared" si="31"/>
        <v>16.555961632236627</v>
      </c>
      <c r="AO16" s="9">
        <f t="shared" si="31"/>
        <v>16.555961632236627</v>
      </c>
      <c r="AP16" s="9">
        <f t="shared" si="31"/>
        <v>16.555961632236627</v>
      </c>
      <c r="AQ16" s="9">
        <f t="shared" si="31"/>
        <v>16.555961632236627</v>
      </c>
      <c r="AR16" s="9">
        <f t="shared" si="31"/>
        <v>16.555961632236627</v>
      </c>
      <c r="AS16" s="9">
        <f t="shared" si="31"/>
        <v>16.555961632236627</v>
      </c>
      <c r="AT16" s="9">
        <f t="shared" si="31"/>
        <v>16.555961632236627</v>
      </c>
      <c r="AU16" s="9">
        <f t="shared" si="31"/>
        <v>16.555961632236627</v>
      </c>
      <c r="AV16" s="9">
        <f t="shared" si="31"/>
        <v>16.555961632236627</v>
      </c>
      <c r="AW16" s="9">
        <f t="shared" si="31"/>
        <v>16.555961632236627</v>
      </c>
      <c r="AX16" s="9">
        <f t="shared" si="31"/>
        <v>16.555961632236627</v>
      </c>
      <c r="AY16" s="9">
        <f t="shared" si="31"/>
        <v>16.555961632236627</v>
      </c>
      <c r="AZ16" s="9">
        <f t="shared" si="31"/>
        <v>16.555961632236627</v>
      </c>
      <c r="BA16" s="9">
        <f t="shared" si="31"/>
        <v>16.555961632236627</v>
      </c>
      <c r="BB16" s="9">
        <f t="shared" si="31"/>
        <v>16.555961632236627</v>
      </c>
      <c r="BC16" s="9">
        <f t="shared" si="31"/>
        <v>16.555961632236627</v>
      </c>
      <c r="BD16" s="9">
        <f t="shared" si="31"/>
        <v>16.555961632236627</v>
      </c>
      <c r="BE16" s="9">
        <f t="shared" si="31"/>
        <v>16.555961632236627</v>
      </c>
      <c r="BF16" s="9">
        <f t="shared" si="31"/>
        <v>16.555961632236627</v>
      </c>
      <c r="BG16" s="9">
        <f t="shared" si="31"/>
        <v>16.555961632236627</v>
      </c>
      <c r="BH16" s="9">
        <f t="shared" si="31"/>
        <v>16.555961632236627</v>
      </c>
      <c r="BI16" s="9">
        <f t="shared" si="31"/>
        <v>16.555961632236627</v>
      </c>
      <c r="BJ16" s="9">
        <f t="shared" si="31"/>
        <v>16.555961632236627</v>
      </c>
      <c r="BK16" s="9">
        <f t="shared" si="31"/>
        <v>16.555961632236627</v>
      </c>
      <c r="BL16" s="9">
        <f t="shared" si="31"/>
        <v>16.555961632236627</v>
      </c>
      <c r="BM16" s="9">
        <f t="shared" si="31"/>
        <v>16.555961632236627</v>
      </c>
      <c r="BN16" s="9">
        <f t="shared" si="31"/>
        <v>16.555961632236627</v>
      </c>
      <c r="BO16" s="9">
        <f t="shared" si="31"/>
        <v>16.555961632236627</v>
      </c>
      <c r="BP16" s="9">
        <f t="shared" si="31"/>
        <v>16.555961632236627</v>
      </c>
      <c r="BQ16" s="9">
        <f t="shared" si="31"/>
        <v>16.555961632236627</v>
      </c>
      <c r="BR16" s="9">
        <f t="shared" si="31"/>
        <v>16.555961632236627</v>
      </c>
      <c r="BS16" s="9">
        <f t="shared" si="31"/>
        <v>16.555961632236627</v>
      </c>
      <c r="BT16" s="9">
        <f t="shared" si="31"/>
        <v>16.555961632236627</v>
      </c>
      <c r="BU16" s="9">
        <f t="shared" si="31"/>
        <v>16.555961632236627</v>
      </c>
      <c r="BV16" s="9">
        <f t="shared" si="31"/>
        <v>16.555961632236627</v>
      </c>
      <c r="BW16" s="9">
        <f t="shared" si="31"/>
        <v>16.555961632236627</v>
      </c>
      <c r="BX16" s="9">
        <f t="shared" si="31"/>
        <v>16.555961632236627</v>
      </c>
      <c r="BY16" s="9">
        <f t="shared" si="31"/>
        <v>16.555961632236627</v>
      </c>
      <c r="BZ16" s="9">
        <f t="shared" si="31"/>
        <v>16.555961632236627</v>
      </c>
      <c r="CA16" s="9">
        <f t="shared" si="31"/>
        <v>16.555961632236627</v>
      </c>
      <c r="CB16" s="9">
        <f t="shared" si="31"/>
        <v>16.555961632236627</v>
      </c>
      <c r="CC16" s="9">
        <f t="shared" si="31"/>
        <v>16.555961632236627</v>
      </c>
      <c r="CD16" s="9">
        <f t="shared" si="31"/>
        <v>16.555961632236627</v>
      </c>
      <c r="CE16" s="9">
        <f t="shared" si="31"/>
        <v>16.555961632236627</v>
      </c>
      <c r="CF16" s="9">
        <f t="shared" si="31"/>
        <v>16.555961632236627</v>
      </c>
      <c r="CG16" s="9">
        <f t="shared" si="31"/>
        <v>16.555961632236627</v>
      </c>
      <c r="CH16" s="9">
        <f t="shared" si="31"/>
        <v>16.555961632236627</v>
      </c>
      <c r="CI16" s="9">
        <f t="shared" si="3"/>
        <v>16.555961632236627</v>
      </c>
      <c r="CJ16" s="9">
        <f t="shared" si="3"/>
        <v>16.555961632236627</v>
      </c>
      <c r="CK16" s="9">
        <f t="shared" si="3"/>
        <v>16.555961632236627</v>
      </c>
      <c r="CL16" s="9">
        <f t="shared" si="3"/>
        <v>16.555961632236627</v>
      </c>
      <c r="CM16" s="9">
        <f t="shared" si="4"/>
        <v>16.555961632236627</v>
      </c>
      <c r="CN16" s="9">
        <f t="shared" si="4"/>
        <v>16.555961632236627</v>
      </c>
      <c r="CO16" s="9">
        <f t="shared" si="4"/>
        <v>16.555961632236627</v>
      </c>
      <c r="CP16" s="9">
        <f t="shared" si="4"/>
        <v>16.555961632236627</v>
      </c>
      <c r="CQ16" s="9">
        <f t="shared" si="9"/>
        <v>16.555961632236627</v>
      </c>
      <c r="CR16" s="9">
        <f t="shared" si="5"/>
        <v>16.555961632236627</v>
      </c>
      <c r="CS16" s="9">
        <f t="shared" si="9"/>
        <v>16.555961632236627</v>
      </c>
    </row>
    <row r="17" spans="1:97" x14ac:dyDescent="0.25">
      <c r="A17" s="8" t="s">
        <v>15</v>
      </c>
      <c r="B17" s="9">
        <f>AVERAGE(Ипотека!Z17:BV17)</f>
        <v>17.312422473952555</v>
      </c>
      <c r="C17" s="9">
        <f>$B$17</f>
        <v>17.312422473952555</v>
      </c>
      <c r="D17" s="9">
        <f t="shared" ref="D17:J17" si="36">$B$17</f>
        <v>17.312422473952555</v>
      </c>
      <c r="E17" s="9">
        <f t="shared" si="36"/>
        <v>17.312422473952555</v>
      </c>
      <c r="F17" s="9">
        <f t="shared" si="36"/>
        <v>17.312422473952555</v>
      </c>
      <c r="G17" s="9">
        <f t="shared" si="36"/>
        <v>17.312422473952555</v>
      </c>
      <c r="H17" s="9">
        <f t="shared" si="36"/>
        <v>17.312422473952555</v>
      </c>
      <c r="I17" s="9">
        <f t="shared" si="36"/>
        <v>17.312422473952555</v>
      </c>
      <c r="J17" s="9">
        <f t="shared" si="36"/>
        <v>17.312422473952555</v>
      </c>
      <c r="K17" s="9">
        <f t="shared" ref="K17:AK17" si="37">$B$17</f>
        <v>17.312422473952555</v>
      </c>
      <c r="L17" s="9">
        <f t="shared" si="37"/>
        <v>17.312422473952555</v>
      </c>
      <c r="M17" s="9">
        <f t="shared" si="37"/>
        <v>17.312422473952555</v>
      </c>
      <c r="N17" s="9">
        <f t="shared" si="37"/>
        <v>17.312422473952555</v>
      </c>
      <c r="O17" s="9">
        <f t="shared" si="37"/>
        <v>17.312422473952555</v>
      </c>
      <c r="P17" s="9">
        <f t="shared" si="37"/>
        <v>17.312422473952555</v>
      </c>
      <c r="Q17" s="9">
        <f t="shared" si="37"/>
        <v>17.312422473952555</v>
      </c>
      <c r="R17" s="9">
        <f t="shared" si="37"/>
        <v>17.312422473952555</v>
      </c>
      <c r="S17" s="9">
        <f t="shared" si="37"/>
        <v>17.312422473952555</v>
      </c>
      <c r="T17" s="9">
        <f t="shared" si="37"/>
        <v>17.312422473952555</v>
      </c>
      <c r="U17" s="9">
        <f t="shared" si="37"/>
        <v>17.312422473952555</v>
      </c>
      <c r="V17" s="9">
        <f t="shared" si="37"/>
        <v>17.312422473952555</v>
      </c>
      <c r="W17" s="9">
        <f t="shared" si="37"/>
        <v>17.312422473952555</v>
      </c>
      <c r="X17" s="9">
        <f t="shared" si="37"/>
        <v>17.312422473952555</v>
      </c>
      <c r="Y17" s="9">
        <f t="shared" si="37"/>
        <v>17.312422473952555</v>
      </c>
      <c r="Z17" s="9">
        <f t="shared" si="37"/>
        <v>17.312422473952555</v>
      </c>
      <c r="AA17" s="9">
        <f t="shared" si="37"/>
        <v>17.312422473952555</v>
      </c>
      <c r="AB17" s="9">
        <f t="shared" si="37"/>
        <v>17.312422473952555</v>
      </c>
      <c r="AC17" s="9">
        <f t="shared" si="37"/>
        <v>17.312422473952555</v>
      </c>
      <c r="AD17" s="9">
        <f t="shared" si="37"/>
        <v>17.312422473952555</v>
      </c>
      <c r="AE17" s="9">
        <f t="shared" si="37"/>
        <v>17.312422473952555</v>
      </c>
      <c r="AF17" s="9">
        <f t="shared" si="37"/>
        <v>17.312422473952555</v>
      </c>
      <c r="AG17" s="9">
        <f t="shared" si="37"/>
        <v>17.312422473952555</v>
      </c>
      <c r="AH17" s="9">
        <f t="shared" si="37"/>
        <v>17.312422473952555</v>
      </c>
      <c r="AI17" s="9">
        <f t="shared" si="37"/>
        <v>17.312422473952555</v>
      </c>
      <c r="AJ17" s="9">
        <f t="shared" si="37"/>
        <v>17.312422473952555</v>
      </c>
      <c r="AK17" s="9">
        <f t="shared" si="37"/>
        <v>17.312422473952555</v>
      </c>
      <c r="AL17" s="17">
        <f>AVERAGE(Ипотека!AL17:CH17)</f>
        <v>17.170895204243223</v>
      </c>
      <c r="AM17" s="9">
        <f t="shared" si="8"/>
        <v>17.170895204243223</v>
      </c>
      <c r="AN17" s="9">
        <f t="shared" si="31"/>
        <v>17.170895204243223</v>
      </c>
      <c r="AO17" s="9">
        <f t="shared" si="31"/>
        <v>17.170895204243223</v>
      </c>
      <c r="AP17" s="9">
        <f t="shared" si="31"/>
        <v>17.170895204243223</v>
      </c>
      <c r="AQ17" s="9">
        <f t="shared" si="31"/>
        <v>17.170895204243223</v>
      </c>
      <c r="AR17" s="9">
        <f t="shared" si="31"/>
        <v>17.170895204243223</v>
      </c>
      <c r="AS17" s="9">
        <f t="shared" si="31"/>
        <v>17.170895204243223</v>
      </c>
      <c r="AT17" s="9">
        <f t="shared" si="31"/>
        <v>17.170895204243223</v>
      </c>
      <c r="AU17" s="9">
        <f t="shared" si="31"/>
        <v>17.170895204243223</v>
      </c>
      <c r="AV17" s="9">
        <f t="shared" si="31"/>
        <v>17.170895204243223</v>
      </c>
      <c r="AW17" s="9">
        <f t="shared" si="31"/>
        <v>17.170895204243223</v>
      </c>
      <c r="AX17" s="9">
        <f t="shared" si="31"/>
        <v>17.170895204243223</v>
      </c>
      <c r="AY17" s="9">
        <f t="shared" si="31"/>
        <v>17.170895204243223</v>
      </c>
      <c r="AZ17" s="9">
        <f t="shared" si="31"/>
        <v>17.170895204243223</v>
      </c>
      <c r="BA17" s="9">
        <f t="shared" si="31"/>
        <v>17.170895204243223</v>
      </c>
      <c r="BB17" s="9">
        <f t="shared" si="31"/>
        <v>17.170895204243223</v>
      </c>
      <c r="BC17" s="9">
        <f t="shared" si="31"/>
        <v>17.170895204243223</v>
      </c>
      <c r="BD17" s="9">
        <f t="shared" si="31"/>
        <v>17.170895204243223</v>
      </c>
      <c r="BE17" s="9">
        <f t="shared" si="31"/>
        <v>17.170895204243223</v>
      </c>
      <c r="BF17" s="9">
        <f t="shared" si="31"/>
        <v>17.170895204243223</v>
      </c>
      <c r="BG17" s="9">
        <f t="shared" si="31"/>
        <v>17.170895204243223</v>
      </c>
      <c r="BH17" s="9">
        <f t="shared" si="31"/>
        <v>17.170895204243223</v>
      </c>
      <c r="BI17" s="9">
        <f t="shared" si="31"/>
        <v>17.170895204243223</v>
      </c>
      <c r="BJ17" s="9">
        <f t="shared" si="31"/>
        <v>17.170895204243223</v>
      </c>
      <c r="BK17" s="9">
        <f t="shared" si="31"/>
        <v>17.170895204243223</v>
      </c>
      <c r="BL17" s="9">
        <f t="shared" si="31"/>
        <v>17.170895204243223</v>
      </c>
      <c r="BM17" s="9">
        <f t="shared" si="31"/>
        <v>17.170895204243223</v>
      </c>
      <c r="BN17" s="9">
        <f t="shared" si="31"/>
        <v>17.170895204243223</v>
      </c>
      <c r="BO17" s="9">
        <f t="shared" si="31"/>
        <v>17.170895204243223</v>
      </c>
      <c r="BP17" s="9">
        <f t="shared" si="31"/>
        <v>17.170895204243223</v>
      </c>
      <c r="BQ17" s="9">
        <f t="shared" si="31"/>
        <v>17.170895204243223</v>
      </c>
      <c r="BR17" s="9">
        <f t="shared" si="31"/>
        <v>17.170895204243223</v>
      </c>
      <c r="BS17" s="9">
        <f t="shared" si="31"/>
        <v>17.170895204243223</v>
      </c>
      <c r="BT17" s="9">
        <f t="shared" si="31"/>
        <v>17.170895204243223</v>
      </c>
      <c r="BU17" s="9">
        <f t="shared" si="31"/>
        <v>17.170895204243223</v>
      </c>
      <c r="BV17" s="9">
        <f t="shared" si="31"/>
        <v>17.170895204243223</v>
      </c>
      <c r="BW17" s="9">
        <f t="shared" si="31"/>
        <v>17.170895204243223</v>
      </c>
      <c r="BX17" s="9">
        <f t="shared" si="31"/>
        <v>17.170895204243223</v>
      </c>
      <c r="BY17" s="9">
        <f t="shared" si="31"/>
        <v>17.170895204243223</v>
      </c>
      <c r="BZ17" s="9">
        <f t="shared" si="31"/>
        <v>17.170895204243223</v>
      </c>
      <c r="CA17" s="9">
        <f t="shared" si="31"/>
        <v>17.170895204243223</v>
      </c>
      <c r="CB17" s="9">
        <f t="shared" si="31"/>
        <v>17.170895204243223</v>
      </c>
      <c r="CC17" s="9">
        <f t="shared" si="31"/>
        <v>17.170895204243223</v>
      </c>
      <c r="CD17" s="9">
        <f t="shared" si="31"/>
        <v>17.170895204243223</v>
      </c>
      <c r="CE17" s="9">
        <f t="shared" si="31"/>
        <v>17.170895204243223</v>
      </c>
      <c r="CF17" s="9">
        <f t="shared" si="31"/>
        <v>17.170895204243223</v>
      </c>
      <c r="CG17" s="9">
        <f t="shared" si="31"/>
        <v>17.170895204243223</v>
      </c>
      <c r="CH17" s="9">
        <f t="shared" si="31"/>
        <v>17.170895204243223</v>
      </c>
      <c r="CI17" s="9">
        <f t="shared" si="3"/>
        <v>17.170895204243223</v>
      </c>
      <c r="CJ17" s="9">
        <f t="shared" si="3"/>
        <v>17.170895204243223</v>
      </c>
      <c r="CK17" s="9">
        <f t="shared" si="3"/>
        <v>17.170895204243223</v>
      </c>
      <c r="CL17" s="9">
        <f t="shared" si="3"/>
        <v>17.170895204243223</v>
      </c>
      <c r="CM17" s="9">
        <f t="shared" si="4"/>
        <v>17.170895204243223</v>
      </c>
      <c r="CN17" s="9">
        <f t="shared" si="4"/>
        <v>17.170895204243223</v>
      </c>
      <c r="CO17" s="9">
        <f t="shared" si="4"/>
        <v>17.170895204243223</v>
      </c>
      <c r="CP17" s="9">
        <f t="shared" si="4"/>
        <v>17.170895204243223</v>
      </c>
      <c r="CQ17" s="9">
        <f t="shared" si="9"/>
        <v>17.170895204243223</v>
      </c>
      <c r="CR17" s="9">
        <f t="shared" si="5"/>
        <v>17.170895204243223</v>
      </c>
      <c r="CS17" s="9">
        <f t="shared" si="9"/>
        <v>17.170895204243223</v>
      </c>
    </row>
    <row r="18" spans="1:97" x14ac:dyDescent="0.25">
      <c r="A18" s="8" t="s">
        <v>16</v>
      </c>
      <c r="B18" s="9">
        <f>AVERAGE(Ипотека!Z18:BV18)</f>
        <v>18.039055748942204</v>
      </c>
      <c r="C18" s="9">
        <f>$B$18</f>
        <v>18.039055748942204</v>
      </c>
      <c r="D18" s="9">
        <f t="shared" ref="D18:J18" si="38">$B$18</f>
        <v>18.039055748942204</v>
      </c>
      <c r="E18" s="9">
        <f t="shared" si="38"/>
        <v>18.039055748942204</v>
      </c>
      <c r="F18" s="9">
        <f t="shared" si="38"/>
        <v>18.039055748942204</v>
      </c>
      <c r="G18" s="9">
        <f t="shared" si="38"/>
        <v>18.039055748942204</v>
      </c>
      <c r="H18" s="9">
        <f t="shared" si="38"/>
        <v>18.039055748942204</v>
      </c>
      <c r="I18" s="9">
        <f t="shared" si="38"/>
        <v>18.039055748942204</v>
      </c>
      <c r="J18" s="9">
        <f t="shared" si="38"/>
        <v>18.039055748942204</v>
      </c>
      <c r="K18" s="9">
        <f t="shared" ref="K18:AK18" si="39">$B$18</f>
        <v>18.039055748942204</v>
      </c>
      <c r="L18" s="9">
        <f t="shared" si="39"/>
        <v>18.039055748942204</v>
      </c>
      <c r="M18" s="9">
        <f t="shared" si="39"/>
        <v>18.039055748942204</v>
      </c>
      <c r="N18" s="9">
        <f t="shared" si="39"/>
        <v>18.039055748942204</v>
      </c>
      <c r="O18" s="9">
        <f t="shared" si="39"/>
        <v>18.039055748942204</v>
      </c>
      <c r="P18" s="9">
        <f t="shared" si="39"/>
        <v>18.039055748942204</v>
      </c>
      <c r="Q18" s="9">
        <f t="shared" si="39"/>
        <v>18.039055748942204</v>
      </c>
      <c r="R18" s="9">
        <f t="shared" si="39"/>
        <v>18.039055748942204</v>
      </c>
      <c r="S18" s="9">
        <f t="shared" si="39"/>
        <v>18.039055748942204</v>
      </c>
      <c r="T18" s="9">
        <f t="shared" si="39"/>
        <v>18.039055748942204</v>
      </c>
      <c r="U18" s="9">
        <f t="shared" si="39"/>
        <v>18.039055748942204</v>
      </c>
      <c r="V18" s="9">
        <f t="shared" si="39"/>
        <v>18.039055748942204</v>
      </c>
      <c r="W18" s="9">
        <f t="shared" si="39"/>
        <v>18.039055748942204</v>
      </c>
      <c r="X18" s="9">
        <f t="shared" si="39"/>
        <v>18.039055748942204</v>
      </c>
      <c r="Y18" s="9">
        <f t="shared" si="39"/>
        <v>18.039055748942204</v>
      </c>
      <c r="Z18" s="9">
        <f t="shared" si="39"/>
        <v>18.039055748942204</v>
      </c>
      <c r="AA18" s="9">
        <f t="shared" si="39"/>
        <v>18.039055748942204</v>
      </c>
      <c r="AB18" s="9">
        <f t="shared" si="39"/>
        <v>18.039055748942204</v>
      </c>
      <c r="AC18" s="9">
        <f t="shared" si="39"/>
        <v>18.039055748942204</v>
      </c>
      <c r="AD18" s="9">
        <f t="shared" si="39"/>
        <v>18.039055748942204</v>
      </c>
      <c r="AE18" s="9">
        <f t="shared" si="39"/>
        <v>18.039055748942204</v>
      </c>
      <c r="AF18" s="9">
        <f t="shared" si="39"/>
        <v>18.039055748942204</v>
      </c>
      <c r="AG18" s="9">
        <f t="shared" si="39"/>
        <v>18.039055748942204</v>
      </c>
      <c r="AH18" s="9">
        <f t="shared" si="39"/>
        <v>18.039055748942204</v>
      </c>
      <c r="AI18" s="9">
        <f t="shared" si="39"/>
        <v>18.039055748942204</v>
      </c>
      <c r="AJ18" s="9">
        <f t="shared" si="39"/>
        <v>18.039055748942204</v>
      </c>
      <c r="AK18" s="9">
        <f t="shared" si="39"/>
        <v>18.039055748942204</v>
      </c>
      <c r="AL18" s="17">
        <f>AVERAGE(Ипотека!AL18:CH18)</f>
        <v>17.744436394124975</v>
      </c>
      <c r="AM18" s="9">
        <f t="shared" si="8"/>
        <v>17.744436394124975</v>
      </c>
      <c r="AN18" s="9">
        <f t="shared" si="31"/>
        <v>17.744436394124975</v>
      </c>
      <c r="AO18" s="9">
        <f t="shared" si="31"/>
        <v>17.744436394124975</v>
      </c>
      <c r="AP18" s="9">
        <f t="shared" si="31"/>
        <v>17.744436394124975</v>
      </c>
      <c r="AQ18" s="9">
        <f t="shared" si="31"/>
        <v>17.744436394124975</v>
      </c>
      <c r="AR18" s="9">
        <f t="shared" si="31"/>
        <v>17.744436394124975</v>
      </c>
      <c r="AS18" s="9">
        <f t="shared" si="31"/>
        <v>17.744436394124975</v>
      </c>
      <c r="AT18" s="9">
        <f t="shared" si="31"/>
        <v>17.744436394124975</v>
      </c>
      <c r="AU18" s="9">
        <f t="shared" si="31"/>
        <v>17.744436394124975</v>
      </c>
      <c r="AV18" s="9">
        <f t="shared" si="31"/>
        <v>17.744436394124975</v>
      </c>
      <c r="AW18" s="9">
        <f t="shared" si="31"/>
        <v>17.744436394124975</v>
      </c>
      <c r="AX18" s="9">
        <f t="shared" si="31"/>
        <v>17.744436394124975</v>
      </c>
      <c r="AY18" s="9">
        <f t="shared" si="31"/>
        <v>17.744436394124975</v>
      </c>
      <c r="AZ18" s="9">
        <f t="shared" si="31"/>
        <v>17.744436394124975</v>
      </c>
      <c r="BA18" s="9">
        <f t="shared" si="31"/>
        <v>17.744436394124975</v>
      </c>
      <c r="BB18" s="9">
        <f t="shared" si="31"/>
        <v>17.744436394124975</v>
      </c>
      <c r="BC18" s="9">
        <f t="shared" si="31"/>
        <v>17.744436394124975</v>
      </c>
      <c r="BD18" s="9">
        <f t="shared" si="31"/>
        <v>17.744436394124975</v>
      </c>
      <c r="BE18" s="9">
        <f t="shared" si="31"/>
        <v>17.744436394124975</v>
      </c>
      <c r="BF18" s="9">
        <f t="shared" si="31"/>
        <v>17.744436394124975</v>
      </c>
      <c r="BG18" s="9">
        <f t="shared" si="31"/>
        <v>17.744436394124975</v>
      </c>
      <c r="BH18" s="9">
        <f t="shared" si="31"/>
        <v>17.744436394124975</v>
      </c>
      <c r="BI18" s="9">
        <f t="shared" si="31"/>
        <v>17.744436394124975</v>
      </c>
      <c r="BJ18" s="9">
        <f t="shared" si="31"/>
        <v>17.744436394124975</v>
      </c>
      <c r="BK18" s="9">
        <f t="shared" si="31"/>
        <v>17.744436394124975</v>
      </c>
      <c r="BL18" s="9">
        <f t="shared" si="31"/>
        <v>17.744436394124975</v>
      </c>
      <c r="BM18" s="9">
        <f t="shared" si="31"/>
        <v>17.744436394124975</v>
      </c>
      <c r="BN18" s="9">
        <f t="shared" si="31"/>
        <v>17.744436394124975</v>
      </c>
      <c r="BO18" s="9">
        <f t="shared" si="31"/>
        <v>17.744436394124975</v>
      </c>
      <c r="BP18" s="9">
        <f t="shared" si="31"/>
        <v>17.744436394124975</v>
      </c>
      <c r="BQ18" s="9">
        <f t="shared" si="31"/>
        <v>17.744436394124975</v>
      </c>
      <c r="BR18" s="9">
        <f t="shared" si="31"/>
        <v>17.744436394124975</v>
      </c>
      <c r="BS18" s="9">
        <f t="shared" si="31"/>
        <v>17.744436394124975</v>
      </c>
      <c r="BT18" s="9">
        <f t="shared" si="31"/>
        <v>17.744436394124975</v>
      </c>
      <c r="BU18" s="9">
        <f t="shared" si="31"/>
        <v>17.744436394124975</v>
      </c>
      <c r="BV18" s="9">
        <f t="shared" si="31"/>
        <v>17.744436394124975</v>
      </c>
      <c r="BW18" s="9">
        <f t="shared" si="31"/>
        <v>17.744436394124975</v>
      </c>
      <c r="BX18" s="9">
        <f t="shared" si="31"/>
        <v>17.744436394124975</v>
      </c>
      <c r="BY18" s="9">
        <f t="shared" si="31"/>
        <v>17.744436394124975</v>
      </c>
      <c r="BZ18" s="9">
        <f t="shared" si="31"/>
        <v>17.744436394124975</v>
      </c>
      <c r="CA18" s="9">
        <f t="shared" si="31"/>
        <v>17.744436394124975</v>
      </c>
      <c r="CB18" s="9">
        <f t="shared" si="31"/>
        <v>17.744436394124975</v>
      </c>
      <c r="CC18" s="9">
        <f t="shared" si="31"/>
        <v>17.744436394124975</v>
      </c>
      <c r="CD18" s="9">
        <f t="shared" si="31"/>
        <v>17.744436394124975</v>
      </c>
      <c r="CE18" s="9">
        <f t="shared" si="31"/>
        <v>17.744436394124975</v>
      </c>
      <c r="CF18" s="9">
        <f t="shared" si="31"/>
        <v>17.744436394124975</v>
      </c>
      <c r="CG18" s="9">
        <f t="shared" si="31"/>
        <v>17.744436394124975</v>
      </c>
      <c r="CH18" s="9">
        <f t="shared" si="31"/>
        <v>17.744436394124975</v>
      </c>
      <c r="CI18" s="9">
        <f t="shared" si="3"/>
        <v>17.744436394124975</v>
      </c>
      <c r="CJ18" s="9">
        <f t="shared" si="3"/>
        <v>17.744436394124975</v>
      </c>
      <c r="CK18" s="9">
        <f t="shared" si="3"/>
        <v>17.744436394124975</v>
      </c>
      <c r="CL18" s="9">
        <f t="shared" si="3"/>
        <v>17.744436394124975</v>
      </c>
      <c r="CM18" s="9">
        <f t="shared" si="4"/>
        <v>17.744436394124975</v>
      </c>
      <c r="CN18" s="9">
        <f t="shared" si="4"/>
        <v>17.744436394124975</v>
      </c>
      <c r="CO18" s="9">
        <f t="shared" si="4"/>
        <v>17.744436394124975</v>
      </c>
      <c r="CP18" s="9">
        <f t="shared" si="4"/>
        <v>17.744436394124975</v>
      </c>
      <c r="CQ18" s="9">
        <f t="shared" si="9"/>
        <v>17.744436394124975</v>
      </c>
      <c r="CR18" s="9">
        <f t="shared" si="5"/>
        <v>17.744436394124975</v>
      </c>
      <c r="CS18" s="9">
        <f t="shared" si="9"/>
        <v>17.744436394124975</v>
      </c>
    </row>
    <row r="19" spans="1:97" x14ac:dyDescent="0.25">
      <c r="A19" s="8" t="s">
        <v>17</v>
      </c>
      <c r="B19" s="9">
        <f>AVERAGE(Ипотека!Z19:BV19)</f>
        <v>21.653705655849276</v>
      </c>
      <c r="C19" s="9">
        <f>$B$19</f>
        <v>21.653705655849276</v>
      </c>
      <c r="D19" s="9">
        <f t="shared" ref="D19:J19" si="40">$B$19</f>
        <v>21.653705655849276</v>
      </c>
      <c r="E19" s="9">
        <f t="shared" si="40"/>
        <v>21.653705655849276</v>
      </c>
      <c r="F19" s="9">
        <f t="shared" si="40"/>
        <v>21.653705655849276</v>
      </c>
      <c r="G19" s="9">
        <f t="shared" si="40"/>
        <v>21.653705655849276</v>
      </c>
      <c r="H19" s="9">
        <f t="shared" si="40"/>
        <v>21.653705655849276</v>
      </c>
      <c r="I19" s="9">
        <f t="shared" si="40"/>
        <v>21.653705655849276</v>
      </c>
      <c r="J19" s="9">
        <f t="shared" si="40"/>
        <v>21.653705655849276</v>
      </c>
      <c r="K19" s="9">
        <f t="shared" ref="K19:AK19" si="41">$B$19</f>
        <v>21.653705655849276</v>
      </c>
      <c r="L19" s="9">
        <f t="shared" si="41"/>
        <v>21.653705655849276</v>
      </c>
      <c r="M19" s="9">
        <f t="shared" si="41"/>
        <v>21.653705655849276</v>
      </c>
      <c r="N19" s="9">
        <f t="shared" si="41"/>
        <v>21.653705655849276</v>
      </c>
      <c r="O19" s="9">
        <f t="shared" si="41"/>
        <v>21.653705655849276</v>
      </c>
      <c r="P19" s="9">
        <f t="shared" si="41"/>
        <v>21.653705655849276</v>
      </c>
      <c r="Q19" s="9">
        <f t="shared" si="41"/>
        <v>21.653705655849276</v>
      </c>
      <c r="R19" s="9">
        <f t="shared" si="41"/>
        <v>21.653705655849276</v>
      </c>
      <c r="S19" s="9">
        <f t="shared" si="41"/>
        <v>21.653705655849276</v>
      </c>
      <c r="T19" s="9">
        <f t="shared" si="41"/>
        <v>21.653705655849276</v>
      </c>
      <c r="U19" s="9">
        <f t="shared" si="41"/>
        <v>21.653705655849276</v>
      </c>
      <c r="V19" s="9">
        <f t="shared" si="41"/>
        <v>21.653705655849276</v>
      </c>
      <c r="W19" s="9">
        <f t="shared" si="41"/>
        <v>21.653705655849276</v>
      </c>
      <c r="X19" s="9">
        <f t="shared" si="41"/>
        <v>21.653705655849276</v>
      </c>
      <c r="Y19" s="9">
        <f t="shared" si="41"/>
        <v>21.653705655849276</v>
      </c>
      <c r="Z19" s="9">
        <f t="shared" si="41"/>
        <v>21.653705655849276</v>
      </c>
      <c r="AA19" s="9">
        <f t="shared" si="41"/>
        <v>21.653705655849276</v>
      </c>
      <c r="AB19" s="9">
        <f t="shared" si="41"/>
        <v>21.653705655849276</v>
      </c>
      <c r="AC19" s="9">
        <f t="shared" si="41"/>
        <v>21.653705655849276</v>
      </c>
      <c r="AD19" s="9">
        <f t="shared" si="41"/>
        <v>21.653705655849276</v>
      </c>
      <c r="AE19" s="9">
        <f t="shared" si="41"/>
        <v>21.653705655849276</v>
      </c>
      <c r="AF19" s="9">
        <f t="shared" si="41"/>
        <v>21.653705655849276</v>
      </c>
      <c r="AG19" s="9">
        <f t="shared" si="41"/>
        <v>21.653705655849276</v>
      </c>
      <c r="AH19" s="9">
        <f t="shared" si="41"/>
        <v>21.653705655849276</v>
      </c>
      <c r="AI19" s="9">
        <f t="shared" si="41"/>
        <v>21.653705655849276</v>
      </c>
      <c r="AJ19" s="9">
        <f t="shared" si="41"/>
        <v>21.653705655849276</v>
      </c>
      <c r="AK19" s="9">
        <f t="shared" si="41"/>
        <v>21.653705655849276</v>
      </c>
      <c r="AL19" s="17">
        <f>AVERAGE(Ипотека!AL19:CH19)</f>
        <v>23.755830261752759</v>
      </c>
      <c r="AM19" s="9">
        <f t="shared" si="8"/>
        <v>23.755830261752759</v>
      </c>
      <c r="AN19" s="9">
        <f t="shared" si="31"/>
        <v>23.755830261752759</v>
      </c>
      <c r="AO19" s="9">
        <f t="shared" si="31"/>
        <v>23.755830261752759</v>
      </c>
      <c r="AP19" s="9">
        <f t="shared" si="31"/>
        <v>23.755830261752759</v>
      </c>
      <c r="AQ19" s="9">
        <f t="shared" si="31"/>
        <v>23.755830261752759</v>
      </c>
      <c r="AR19" s="9">
        <f t="shared" si="31"/>
        <v>23.755830261752759</v>
      </c>
      <c r="AS19" s="9">
        <f t="shared" si="31"/>
        <v>23.755830261752759</v>
      </c>
      <c r="AT19" s="9">
        <f t="shared" si="31"/>
        <v>23.755830261752759</v>
      </c>
      <c r="AU19" s="9">
        <f t="shared" si="31"/>
        <v>23.755830261752759</v>
      </c>
      <c r="AV19" s="9">
        <f t="shared" si="31"/>
        <v>23.755830261752759</v>
      </c>
      <c r="AW19" s="9">
        <f t="shared" si="31"/>
        <v>23.755830261752759</v>
      </c>
      <c r="AX19" s="9">
        <f t="shared" si="31"/>
        <v>23.755830261752759</v>
      </c>
      <c r="AY19" s="9">
        <f t="shared" si="31"/>
        <v>23.755830261752759</v>
      </c>
      <c r="AZ19" s="9">
        <f t="shared" si="31"/>
        <v>23.755830261752759</v>
      </c>
      <c r="BA19" s="9">
        <f t="shared" si="31"/>
        <v>23.755830261752759</v>
      </c>
      <c r="BB19" s="9">
        <f t="shared" si="31"/>
        <v>23.755830261752759</v>
      </c>
      <c r="BC19" s="9">
        <f t="shared" si="31"/>
        <v>23.755830261752759</v>
      </c>
      <c r="BD19" s="9">
        <f t="shared" si="31"/>
        <v>23.755830261752759</v>
      </c>
      <c r="BE19" s="9">
        <f t="shared" si="31"/>
        <v>23.755830261752759</v>
      </c>
      <c r="BF19" s="9">
        <f t="shared" si="31"/>
        <v>23.755830261752759</v>
      </c>
      <c r="BG19" s="9">
        <f t="shared" si="31"/>
        <v>23.755830261752759</v>
      </c>
      <c r="BH19" s="9">
        <f t="shared" si="31"/>
        <v>23.755830261752759</v>
      </c>
      <c r="BI19" s="9">
        <f t="shared" si="31"/>
        <v>23.755830261752759</v>
      </c>
      <c r="BJ19" s="9">
        <f t="shared" si="31"/>
        <v>23.755830261752759</v>
      </c>
      <c r="BK19" s="9">
        <f t="shared" si="31"/>
        <v>23.755830261752759</v>
      </c>
      <c r="BL19" s="9">
        <f t="shared" si="31"/>
        <v>23.755830261752759</v>
      </c>
      <c r="BM19" s="9">
        <f t="shared" si="31"/>
        <v>23.755830261752759</v>
      </c>
      <c r="BN19" s="9">
        <f t="shared" si="31"/>
        <v>23.755830261752759</v>
      </c>
      <c r="BO19" s="9">
        <f t="shared" si="31"/>
        <v>23.755830261752759</v>
      </c>
      <c r="BP19" s="9">
        <f t="shared" ref="AN19:CH25" si="42">BO19</f>
        <v>23.755830261752759</v>
      </c>
      <c r="BQ19" s="9">
        <f t="shared" si="42"/>
        <v>23.755830261752759</v>
      </c>
      <c r="BR19" s="9">
        <f t="shared" si="42"/>
        <v>23.755830261752759</v>
      </c>
      <c r="BS19" s="9">
        <f t="shared" si="42"/>
        <v>23.755830261752759</v>
      </c>
      <c r="BT19" s="9">
        <f t="shared" si="42"/>
        <v>23.755830261752759</v>
      </c>
      <c r="BU19" s="9">
        <f t="shared" si="42"/>
        <v>23.755830261752759</v>
      </c>
      <c r="BV19" s="9">
        <f t="shared" si="42"/>
        <v>23.755830261752759</v>
      </c>
      <c r="BW19" s="9">
        <f t="shared" si="42"/>
        <v>23.755830261752759</v>
      </c>
      <c r="BX19" s="9">
        <f t="shared" si="42"/>
        <v>23.755830261752759</v>
      </c>
      <c r="BY19" s="9">
        <f t="shared" si="42"/>
        <v>23.755830261752759</v>
      </c>
      <c r="BZ19" s="9">
        <f t="shared" si="42"/>
        <v>23.755830261752759</v>
      </c>
      <c r="CA19" s="9">
        <f t="shared" si="42"/>
        <v>23.755830261752759</v>
      </c>
      <c r="CB19" s="9">
        <f t="shared" si="42"/>
        <v>23.755830261752759</v>
      </c>
      <c r="CC19" s="9">
        <f t="shared" si="42"/>
        <v>23.755830261752759</v>
      </c>
      <c r="CD19" s="9">
        <f t="shared" si="42"/>
        <v>23.755830261752759</v>
      </c>
      <c r="CE19" s="9">
        <f t="shared" si="42"/>
        <v>23.755830261752759</v>
      </c>
      <c r="CF19" s="9">
        <f t="shared" si="42"/>
        <v>23.755830261752759</v>
      </c>
      <c r="CG19" s="9">
        <f t="shared" si="42"/>
        <v>23.755830261752759</v>
      </c>
      <c r="CH19" s="9">
        <f t="shared" si="42"/>
        <v>23.755830261752759</v>
      </c>
      <c r="CI19" s="9">
        <f t="shared" si="3"/>
        <v>23.755830261752759</v>
      </c>
      <c r="CJ19" s="9">
        <f t="shared" si="3"/>
        <v>23.755830261752759</v>
      </c>
      <c r="CK19" s="9">
        <f t="shared" si="3"/>
        <v>23.755830261752759</v>
      </c>
      <c r="CL19" s="9">
        <f t="shared" si="3"/>
        <v>23.755830261752759</v>
      </c>
      <c r="CM19" s="9">
        <f t="shared" si="4"/>
        <v>23.755830261752759</v>
      </c>
      <c r="CN19" s="9">
        <f t="shared" si="4"/>
        <v>23.755830261752759</v>
      </c>
      <c r="CO19" s="9">
        <f t="shared" si="4"/>
        <v>23.755830261752759</v>
      </c>
      <c r="CP19" s="9">
        <f t="shared" si="4"/>
        <v>23.755830261752759</v>
      </c>
      <c r="CQ19" s="9">
        <f t="shared" si="9"/>
        <v>23.755830261752759</v>
      </c>
      <c r="CR19" s="9">
        <f t="shared" si="5"/>
        <v>23.755830261752759</v>
      </c>
      <c r="CS19" s="9">
        <f t="shared" si="9"/>
        <v>23.755830261752759</v>
      </c>
    </row>
    <row r="20" spans="1:97" x14ac:dyDescent="0.25">
      <c r="A20" s="8" t="s">
        <v>18</v>
      </c>
      <c r="B20" s="9">
        <f>AVERAGE(Ипотека!Z20:BV20)</f>
        <v>19.748621039981266</v>
      </c>
      <c r="C20" s="9">
        <f>$B$20</f>
        <v>19.748621039981266</v>
      </c>
      <c r="D20" s="9">
        <f t="shared" ref="D20:J20" si="43">$B$20</f>
        <v>19.748621039981266</v>
      </c>
      <c r="E20" s="9">
        <f t="shared" si="43"/>
        <v>19.748621039981266</v>
      </c>
      <c r="F20" s="9">
        <f t="shared" si="43"/>
        <v>19.748621039981266</v>
      </c>
      <c r="G20" s="9">
        <f t="shared" si="43"/>
        <v>19.748621039981266</v>
      </c>
      <c r="H20" s="9">
        <f t="shared" si="43"/>
        <v>19.748621039981266</v>
      </c>
      <c r="I20" s="9">
        <f t="shared" si="43"/>
        <v>19.748621039981266</v>
      </c>
      <c r="J20" s="9">
        <f t="shared" si="43"/>
        <v>19.748621039981266</v>
      </c>
      <c r="K20" s="9">
        <f t="shared" ref="K20:AK20" si="44">$B$20</f>
        <v>19.748621039981266</v>
      </c>
      <c r="L20" s="9">
        <f t="shared" si="44"/>
        <v>19.748621039981266</v>
      </c>
      <c r="M20" s="9">
        <f t="shared" si="44"/>
        <v>19.748621039981266</v>
      </c>
      <c r="N20" s="9">
        <f t="shared" si="44"/>
        <v>19.748621039981266</v>
      </c>
      <c r="O20" s="9">
        <f t="shared" si="44"/>
        <v>19.748621039981266</v>
      </c>
      <c r="P20" s="9">
        <f t="shared" si="44"/>
        <v>19.748621039981266</v>
      </c>
      <c r="Q20" s="9">
        <f t="shared" si="44"/>
        <v>19.748621039981266</v>
      </c>
      <c r="R20" s="9">
        <f t="shared" si="44"/>
        <v>19.748621039981266</v>
      </c>
      <c r="S20" s="9">
        <f t="shared" si="44"/>
        <v>19.748621039981266</v>
      </c>
      <c r="T20" s="9">
        <f t="shared" si="44"/>
        <v>19.748621039981266</v>
      </c>
      <c r="U20" s="9">
        <f t="shared" si="44"/>
        <v>19.748621039981266</v>
      </c>
      <c r="V20" s="9">
        <f t="shared" si="44"/>
        <v>19.748621039981266</v>
      </c>
      <c r="W20" s="9">
        <f t="shared" si="44"/>
        <v>19.748621039981266</v>
      </c>
      <c r="X20" s="9">
        <f t="shared" si="44"/>
        <v>19.748621039981266</v>
      </c>
      <c r="Y20" s="9">
        <f t="shared" si="44"/>
        <v>19.748621039981266</v>
      </c>
      <c r="Z20" s="9">
        <f t="shared" si="44"/>
        <v>19.748621039981266</v>
      </c>
      <c r="AA20" s="9">
        <f t="shared" si="44"/>
        <v>19.748621039981266</v>
      </c>
      <c r="AB20" s="9">
        <f t="shared" si="44"/>
        <v>19.748621039981266</v>
      </c>
      <c r="AC20" s="9">
        <f t="shared" si="44"/>
        <v>19.748621039981266</v>
      </c>
      <c r="AD20" s="9">
        <f t="shared" si="44"/>
        <v>19.748621039981266</v>
      </c>
      <c r="AE20" s="9">
        <f t="shared" si="44"/>
        <v>19.748621039981266</v>
      </c>
      <c r="AF20" s="9">
        <f t="shared" si="44"/>
        <v>19.748621039981266</v>
      </c>
      <c r="AG20" s="9">
        <f t="shared" si="44"/>
        <v>19.748621039981266</v>
      </c>
      <c r="AH20" s="9">
        <f t="shared" si="44"/>
        <v>19.748621039981266</v>
      </c>
      <c r="AI20" s="9">
        <f t="shared" si="44"/>
        <v>19.748621039981266</v>
      </c>
      <c r="AJ20" s="9">
        <f t="shared" si="44"/>
        <v>19.748621039981266</v>
      </c>
      <c r="AK20" s="9">
        <f t="shared" si="44"/>
        <v>19.748621039981266</v>
      </c>
      <c r="AL20" s="17">
        <f>AVERAGE(Ипотека!AL20:CH20)</f>
        <v>20.847216956563965</v>
      </c>
      <c r="AM20" s="9">
        <f t="shared" si="8"/>
        <v>20.847216956563965</v>
      </c>
      <c r="AN20" s="9">
        <f t="shared" si="42"/>
        <v>20.847216956563965</v>
      </c>
      <c r="AO20" s="9">
        <f t="shared" si="42"/>
        <v>20.847216956563965</v>
      </c>
      <c r="AP20" s="9">
        <f t="shared" si="42"/>
        <v>20.847216956563965</v>
      </c>
      <c r="AQ20" s="9">
        <f t="shared" si="42"/>
        <v>20.847216956563965</v>
      </c>
      <c r="AR20" s="9">
        <f t="shared" si="42"/>
        <v>20.847216956563965</v>
      </c>
      <c r="AS20" s="9">
        <f t="shared" si="42"/>
        <v>20.847216956563965</v>
      </c>
      <c r="AT20" s="9">
        <f t="shared" si="42"/>
        <v>20.847216956563965</v>
      </c>
      <c r="AU20" s="9">
        <f t="shared" si="42"/>
        <v>20.847216956563965</v>
      </c>
      <c r="AV20" s="9">
        <f t="shared" si="42"/>
        <v>20.847216956563965</v>
      </c>
      <c r="AW20" s="9">
        <f t="shared" si="42"/>
        <v>20.847216956563965</v>
      </c>
      <c r="AX20" s="9">
        <f t="shared" si="42"/>
        <v>20.847216956563965</v>
      </c>
      <c r="AY20" s="9">
        <f t="shared" si="42"/>
        <v>20.847216956563965</v>
      </c>
      <c r="AZ20" s="9">
        <f t="shared" si="42"/>
        <v>20.847216956563965</v>
      </c>
      <c r="BA20" s="9">
        <f t="shared" si="42"/>
        <v>20.847216956563965</v>
      </c>
      <c r="BB20" s="9">
        <f t="shared" si="42"/>
        <v>20.847216956563965</v>
      </c>
      <c r="BC20" s="9">
        <f t="shared" si="42"/>
        <v>20.847216956563965</v>
      </c>
      <c r="BD20" s="9">
        <f t="shared" si="42"/>
        <v>20.847216956563965</v>
      </c>
      <c r="BE20" s="9">
        <f t="shared" si="42"/>
        <v>20.847216956563965</v>
      </c>
      <c r="BF20" s="9">
        <f t="shared" si="42"/>
        <v>20.847216956563965</v>
      </c>
      <c r="BG20" s="9">
        <f t="shared" si="42"/>
        <v>20.847216956563965</v>
      </c>
      <c r="BH20" s="9">
        <f t="shared" si="42"/>
        <v>20.847216956563965</v>
      </c>
      <c r="BI20" s="9">
        <f t="shared" si="42"/>
        <v>20.847216956563965</v>
      </c>
      <c r="BJ20" s="9">
        <f t="shared" si="42"/>
        <v>20.847216956563965</v>
      </c>
      <c r="BK20" s="9">
        <f t="shared" si="42"/>
        <v>20.847216956563965</v>
      </c>
      <c r="BL20" s="9">
        <f t="shared" si="42"/>
        <v>20.847216956563965</v>
      </c>
      <c r="BM20" s="9">
        <f t="shared" si="42"/>
        <v>20.847216956563965</v>
      </c>
      <c r="BN20" s="9">
        <f t="shared" si="42"/>
        <v>20.847216956563965</v>
      </c>
      <c r="BO20" s="9">
        <f t="shared" si="42"/>
        <v>20.847216956563965</v>
      </c>
      <c r="BP20" s="9">
        <f t="shared" si="42"/>
        <v>20.847216956563965</v>
      </c>
      <c r="BQ20" s="9">
        <f t="shared" si="42"/>
        <v>20.847216956563965</v>
      </c>
      <c r="BR20" s="9">
        <f t="shared" si="42"/>
        <v>20.847216956563965</v>
      </c>
      <c r="BS20" s="9">
        <f t="shared" si="42"/>
        <v>20.847216956563965</v>
      </c>
      <c r="BT20" s="9">
        <f t="shared" si="42"/>
        <v>20.847216956563965</v>
      </c>
      <c r="BU20" s="9">
        <f t="shared" si="42"/>
        <v>20.847216956563965</v>
      </c>
      <c r="BV20" s="9">
        <f t="shared" si="42"/>
        <v>20.847216956563965</v>
      </c>
      <c r="BW20" s="9">
        <f t="shared" si="42"/>
        <v>20.847216956563965</v>
      </c>
      <c r="BX20" s="9">
        <f t="shared" si="42"/>
        <v>20.847216956563965</v>
      </c>
      <c r="BY20" s="9">
        <f t="shared" si="42"/>
        <v>20.847216956563965</v>
      </c>
      <c r="BZ20" s="9">
        <f t="shared" si="42"/>
        <v>20.847216956563965</v>
      </c>
      <c r="CA20" s="9">
        <f t="shared" si="42"/>
        <v>20.847216956563965</v>
      </c>
      <c r="CB20" s="9">
        <f t="shared" si="42"/>
        <v>20.847216956563965</v>
      </c>
      <c r="CC20" s="9">
        <f t="shared" si="42"/>
        <v>20.847216956563965</v>
      </c>
      <c r="CD20" s="9">
        <f t="shared" si="42"/>
        <v>20.847216956563965</v>
      </c>
      <c r="CE20" s="9">
        <f t="shared" si="42"/>
        <v>20.847216956563965</v>
      </c>
      <c r="CF20" s="9">
        <f t="shared" si="42"/>
        <v>20.847216956563965</v>
      </c>
      <c r="CG20" s="9">
        <f t="shared" si="42"/>
        <v>20.847216956563965</v>
      </c>
      <c r="CH20" s="9">
        <f t="shared" si="42"/>
        <v>20.847216956563965</v>
      </c>
      <c r="CI20" s="9">
        <f t="shared" si="3"/>
        <v>20.847216956563965</v>
      </c>
      <c r="CJ20" s="9">
        <f t="shared" si="3"/>
        <v>20.847216956563965</v>
      </c>
      <c r="CK20" s="9">
        <f t="shared" si="3"/>
        <v>20.847216956563965</v>
      </c>
      <c r="CL20" s="9">
        <f t="shared" si="3"/>
        <v>20.847216956563965</v>
      </c>
      <c r="CM20" s="9">
        <f t="shared" si="4"/>
        <v>20.847216956563965</v>
      </c>
      <c r="CN20" s="9">
        <f t="shared" si="4"/>
        <v>20.847216956563965</v>
      </c>
      <c r="CO20" s="9">
        <f t="shared" si="4"/>
        <v>20.847216956563965</v>
      </c>
      <c r="CP20" s="9">
        <f t="shared" si="4"/>
        <v>20.847216956563965</v>
      </c>
      <c r="CQ20" s="9">
        <f t="shared" si="9"/>
        <v>20.847216956563965</v>
      </c>
      <c r="CR20" s="9">
        <f t="shared" si="5"/>
        <v>20.847216956563965</v>
      </c>
      <c r="CS20" s="9">
        <f t="shared" si="9"/>
        <v>20.847216956563965</v>
      </c>
    </row>
    <row r="21" spans="1:97" x14ac:dyDescent="0.25">
      <c r="A21" s="8" t="s">
        <v>19</v>
      </c>
      <c r="B21" s="9">
        <f>AVERAGE(Ипотека!Z21:BV21)</f>
        <v>26.212917520025879</v>
      </c>
      <c r="C21" s="9">
        <f>$B$21</f>
        <v>26.212917520025879</v>
      </c>
      <c r="D21" s="9">
        <f t="shared" ref="D21:J21" si="45">$B$21</f>
        <v>26.212917520025879</v>
      </c>
      <c r="E21" s="9">
        <f t="shared" si="45"/>
        <v>26.212917520025879</v>
      </c>
      <c r="F21" s="9">
        <f t="shared" si="45"/>
        <v>26.212917520025879</v>
      </c>
      <c r="G21" s="9">
        <f t="shared" si="45"/>
        <v>26.212917520025879</v>
      </c>
      <c r="H21" s="9">
        <f t="shared" si="45"/>
        <v>26.212917520025879</v>
      </c>
      <c r="I21" s="9">
        <f t="shared" si="45"/>
        <v>26.212917520025879</v>
      </c>
      <c r="J21" s="9">
        <f t="shared" si="45"/>
        <v>26.212917520025879</v>
      </c>
      <c r="K21" s="9">
        <f t="shared" ref="K21:AK21" si="46">$B$21</f>
        <v>26.212917520025879</v>
      </c>
      <c r="L21" s="9">
        <f t="shared" si="46"/>
        <v>26.212917520025879</v>
      </c>
      <c r="M21" s="9">
        <f t="shared" si="46"/>
        <v>26.212917520025879</v>
      </c>
      <c r="N21" s="9">
        <f t="shared" si="46"/>
        <v>26.212917520025879</v>
      </c>
      <c r="O21" s="9">
        <f t="shared" si="46"/>
        <v>26.212917520025879</v>
      </c>
      <c r="P21" s="9">
        <f t="shared" si="46"/>
        <v>26.212917520025879</v>
      </c>
      <c r="Q21" s="9">
        <f t="shared" si="46"/>
        <v>26.212917520025879</v>
      </c>
      <c r="R21" s="9">
        <f t="shared" si="46"/>
        <v>26.212917520025879</v>
      </c>
      <c r="S21" s="9">
        <f t="shared" si="46"/>
        <v>26.212917520025879</v>
      </c>
      <c r="T21" s="9">
        <f t="shared" si="46"/>
        <v>26.212917520025879</v>
      </c>
      <c r="U21" s="9">
        <f t="shared" si="46"/>
        <v>26.212917520025879</v>
      </c>
      <c r="V21" s="9">
        <f t="shared" si="46"/>
        <v>26.212917520025879</v>
      </c>
      <c r="W21" s="9">
        <f t="shared" si="46"/>
        <v>26.212917520025879</v>
      </c>
      <c r="X21" s="9">
        <f t="shared" si="46"/>
        <v>26.212917520025879</v>
      </c>
      <c r="Y21" s="9">
        <f t="shared" si="46"/>
        <v>26.212917520025879</v>
      </c>
      <c r="Z21" s="9">
        <f t="shared" si="46"/>
        <v>26.212917520025879</v>
      </c>
      <c r="AA21" s="9">
        <f t="shared" si="46"/>
        <v>26.212917520025879</v>
      </c>
      <c r="AB21" s="9">
        <f t="shared" si="46"/>
        <v>26.212917520025879</v>
      </c>
      <c r="AC21" s="9">
        <f t="shared" si="46"/>
        <v>26.212917520025879</v>
      </c>
      <c r="AD21" s="9">
        <f t="shared" si="46"/>
        <v>26.212917520025879</v>
      </c>
      <c r="AE21" s="9">
        <f t="shared" si="46"/>
        <v>26.212917520025879</v>
      </c>
      <c r="AF21" s="9">
        <f t="shared" si="46"/>
        <v>26.212917520025879</v>
      </c>
      <c r="AG21" s="9">
        <f t="shared" si="46"/>
        <v>26.212917520025879</v>
      </c>
      <c r="AH21" s="9">
        <f t="shared" si="46"/>
        <v>26.212917520025879</v>
      </c>
      <c r="AI21" s="9">
        <f t="shared" si="46"/>
        <v>26.212917520025879</v>
      </c>
      <c r="AJ21" s="9">
        <f t="shared" si="46"/>
        <v>26.212917520025879</v>
      </c>
      <c r="AK21" s="9">
        <f t="shared" si="46"/>
        <v>26.212917520025879</v>
      </c>
      <c r="AL21" s="17">
        <f>AVERAGE(Ипотека!AL21:CH21)</f>
        <v>23.456110719443561</v>
      </c>
      <c r="AM21" s="9">
        <f t="shared" si="8"/>
        <v>23.456110719443561</v>
      </c>
      <c r="AN21" s="9">
        <f t="shared" si="42"/>
        <v>23.456110719443561</v>
      </c>
      <c r="AO21" s="9">
        <f t="shared" si="42"/>
        <v>23.456110719443561</v>
      </c>
      <c r="AP21" s="9">
        <f t="shared" si="42"/>
        <v>23.456110719443561</v>
      </c>
      <c r="AQ21" s="9">
        <f t="shared" si="42"/>
        <v>23.456110719443561</v>
      </c>
      <c r="AR21" s="9">
        <f t="shared" si="42"/>
        <v>23.456110719443561</v>
      </c>
      <c r="AS21" s="9">
        <f t="shared" si="42"/>
        <v>23.456110719443561</v>
      </c>
      <c r="AT21" s="9">
        <f t="shared" si="42"/>
        <v>23.456110719443561</v>
      </c>
      <c r="AU21" s="9">
        <f t="shared" si="42"/>
        <v>23.456110719443561</v>
      </c>
      <c r="AV21" s="9">
        <f t="shared" si="42"/>
        <v>23.456110719443561</v>
      </c>
      <c r="AW21" s="9">
        <f t="shared" si="42"/>
        <v>23.456110719443561</v>
      </c>
      <c r="AX21" s="9">
        <f t="shared" si="42"/>
        <v>23.456110719443561</v>
      </c>
      <c r="AY21" s="9">
        <f t="shared" si="42"/>
        <v>23.456110719443561</v>
      </c>
      <c r="AZ21" s="9">
        <f t="shared" si="42"/>
        <v>23.456110719443561</v>
      </c>
      <c r="BA21" s="9">
        <f t="shared" si="42"/>
        <v>23.456110719443561</v>
      </c>
      <c r="BB21" s="9">
        <f t="shared" si="42"/>
        <v>23.456110719443561</v>
      </c>
      <c r="BC21" s="9">
        <f t="shared" si="42"/>
        <v>23.456110719443561</v>
      </c>
      <c r="BD21" s="9">
        <f t="shared" si="42"/>
        <v>23.456110719443561</v>
      </c>
      <c r="BE21" s="9">
        <f t="shared" si="42"/>
        <v>23.456110719443561</v>
      </c>
      <c r="BF21" s="9">
        <f t="shared" si="42"/>
        <v>23.456110719443561</v>
      </c>
      <c r="BG21" s="9">
        <f t="shared" si="42"/>
        <v>23.456110719443561</v>
      </c>
      <c r="BH21" s="9">
        <f t="shared" si="42"/>
        <v>23.456110719443561</v>
      </c>
      <c r="BI21" s="9">
        <f t="shared" si="42"/>
        <v>23.456110719443561</v>
      </c>
      <c r="BJ21" s="9">
        <f t="shared" si="42"/>
        <v>23.456110719443561</v>
      </c>
      <c r="BK21" s="9">
        <f t="shared" si="42"/>
        <v>23.456110719443561</v>
      </c>
      <c r="BL21" s="9">
        <f t="shared" si="42"/>
        <v>23.456110719443561</v>
      </c>
      <c r="BM21" s="9">
        <f t="shared" si="42"/>
        <v>23.456110719443561</v>
      </c>
      <c r="BN21" s="9">
        <f t="shared" si="42"/>
        <v>23.456110719443561</v>
      </c>
      <c r="BO21" s="9">
        <f t="shared" si="42"/>
        <v>23.456110719443561</v>
      </c>
      <c r="BP21" s="9">
        <f t="shared" si="42"/>
        <v>23.456110719443561</v>
      </c>
      <c r="BQ21" s="9">
        <f t="shared" si="42"/>
        <v>23.456110719443561</v>
      </c>
      <c r="BR21" s="9">
        <f t="shared" si="42"/>
        <v>23.456110719443561</v>
      </c>
      <c r="BS21" s="9">
        <f t="shared" si="42"/>
        <v>23.456110719443561</v>
      </c>
      <c r="BT21" s="9">
        <f t="shared" si="42"/>
        <v>23.456110719443561</v>
      </c>
      <c r="BU21" s="9">
        <f t="shared" si="42"/>
        <v>23.456110719443561</v>
      </c>
      <c r="BV21" s="9">
        <f t="shared" si="42"/>
        <v>23.456110719443561</v>
      </c>
      <c r="BW21" s="9">
        <f t="shared" si="42"/>
        <v>23.456110719443561</v>
      </c>
      <c r="BX21" s="9">
        <f t="shared" si="42"/>
        <v>23.456110719443561</v>
      </c>
      <c r="BY21" s="9">
        <f t="shared" si="42"/>
        <v>23.456110719443561</v>
      </c>
      <c r="BZ21" s="9">
        <f t="shared" si="42"/>
        <v>23.456110719443561</v>
      </c>
      <c r="CA21" s="9">
        <f t="shared" si="42"/>
        <v>23.456110719443561</v>
      </c>
      <c r="CB21" s="9">
        <f t="shared" si="42"/>
        <v>23.456110719443561</v>
      </c>
      <c r="CC21" s="9">
        <f t="shared" si="42"/>
        <v>23.456110719443561</v>
      </c>
      <c r="CD21" s="9">
        <f t="shared" si="42"/>
        <v>23.456110719443561</v>
      </c>
      <c r="CE21" s="9">
        <f t="shared" si="42"/>
        <v>23.456110719443561</v>
      </c>
      <c r="CF21" s="9">
        <f t="shared" si="42"/>
        <v>23.456110719443561</v>
      </c>
      <c r="CG21" s="9">
        <f t="shared" si="42"/>
        <v>23.456110719443561</v>
      </c>
      <c r="CH21" s="9">
        <f t="shared" si="42"/>
        <v>23.456110719443561</v>
      </c>
      <c r="CI21" s="9">
        <f t="shared" si="3"/>
        <v>23.456110719443561</v>
      </c>
      <c r="CJ21" s="9">
        <f t="shared" si="3"/>
        <v>23.456110719443561</v>
      </c>
      <c r="CK21" s="9">
        <f t="shared" si="3"/>
        <v>23.456110719443561</v>
      </c>
      <c r="CL21" s="9">
        <f t="shared" si="3"/>
        <v>23.456110719443561</v>
      </c>
      <c r="CM21" s="9">
        <f t="shared" si="4"/>
        <v>23.456110719443561</v>
      </c>
      <c r="CN21" s="9">
        <f t="shared" si="4"/>
        <v>23.456110719443561</v>
      </c>
      <c r="CO21" s="9">
        <f t="shared" si="4"/>
        <v>23.456110719443561</v>
      </c>
      <c r="CP21" s="9">
        <f t="shared" si="4"/>
        <v>23.456110719443561</v>
      </c>
      <c r="CQ21" s="9">
        <f t="shared" si="9"/>
        <v>23.456110719443561</v>
      </c>
      <c r="CR21" s="9">
        <f t="shared" si="5"/>
        <v>23.456110719443561</v>
      </c>
      <c r="CS21" s="9">
        <f t="shared" si="9"/>
        <v>23.456110719443561</v>
      </c>
    </row>
    <row r="22" spans="1:97" x14ac:dyDescent="0.25">
      <c r="A22" s="8" t="s">
        <v>21</v>
      </c>
      <c r="B22" s="9">
        <f>AVERAGE(Ипотека!Z22:BV22)</f>
        <v>16.481490944330471</v>
      </c>
      <c r="C22" s="9">
        <f>$B$22</f>
        <v>16.481490944330471</v>
      </c>
      <c r="D22" s="9">
        <f t="shared" ref="D22:J22" si="47">$B$22</f>
        <v>16.481490944330471</v>
      </c>
      <c r="E22" s="9">
        <f t="shared" si="47"/>
        <v>16.481490944330471</v>
      </c>
      <c r="F22" s="9">
        <f t="shared" si="47"/>
        <v>16.481490944330471</v>
      </c>
      <c r="G22" s="9">
        <f t="shared" si="47"/>
        <v>16.481490944330471</v>
      </c>
      <c r="H22" s="9">
        <f t="shared" si="47"/>
        <v>16.481490944330471</v>
      </c>
      <c r="I22" s="9">
        <f t="shared" si="47"/>
        <v>16.481490944330471</v>
      </c>
      <c r="J22" s="9">
        <f t="shared" si="47"/>
        <v>16.481490944330471</v>
      </c>
      <c r="K22" s="9">
        <f t="shared" ref="K22:AK22" si="48">$B$22</f>
        <v>16.481490944330471</v>
      </c>
      <c r="L22" s="9">
        <f t="shared" si="48"/>
        <v>16.481490944330471</v>
      </c>
      <c r="M22" s="9">
        <f t="shared" si="48"/>
        <v>16.481490944330471</v>
      </c>
      <c r="N22" s="9">
        <f t="shared" si="48"/>
        <v>16.481490944330471</v>
      </c>
      <c r="O22" s="9">
        <f t="shared" si="48"/>
        <v>16.481490944330471</v>
      </c>
      <c r="P22" s="9">
        <f t="shared" si="48"/>
        <v>16.481490944330471</v>
      </c>
      <c r="Q22" s="9">
        <f t="shared" si="48"/>
        <v>16.481490944330471</v>
      </c>
      <c r="R22" s="9">
        <f t="shared" si="48"/>
        <v>16.481490944330471</v>
      </c>
      <c r="S22" s="9">
        <f t="shared" si="48"/>
        <v>16.481490944330471</v>
      </c>
      <c r="T22" s="9">
        <f t="shared" si="48"/>
        <v>16.481490944330471</v>
      </c>
      <c r="U22" s="9">
        <f t="shared" si="48"/>
        <v>16.481490944330471</v>
      </c>
      <c r="V22" s="9">
        <f t="shared" si="48"/>
        <v>16.481490944330471</v>
      </c>
      <c r="W22" s="9">
        <f t="shared" si="48"/>
        <v>16.481490944330471</v>
      </c>
      <c r="X22" s="9">
        <f t="shared" si="48"/>
        <v>16.481490944330471</v>
      </c>
      <c r="Y22" s="9">
        <f t="shared" si="48"/>
        <v>16.481490944330471</v>
      </c>
      <c r="Z22" s="9">
        <f t="shared" si="48"/>
        <v>16.481490944330471</v>
      </c>
      <c r="AA22" s="9">
        <f t="shared" si="48"/>
        <v>16.481490944330471</v>
      </c>
      <c r="AB22" s="9">
        <f t="shared" si="48"/>
        <v>16.481490944330471</v>
      </c>
      <c r="AC22" s="9">
        <f t="shared" si="48"/>
        <v>16.481490944330471</v>
      </c>
      <c r="AD22" s="9">
        <f t="shared" si="48"/>
        <v>16.481490944330471</v>
      </c>
      <c r="AE22" s="9">
        <f t="shared" si="48"/>
        <v>16.481490944330471</v>
      </c>
      <c r="AF22" s="9">
        <f t="shared" si="48"/>
        <v>16.481490944330471</v>
      </c>
      <c r="AG22" s="9">
        <f t="shared" si="48"/>
        <v>16.481490944330471</v>
      </c>
      <c r="AH22" s="9">
        <f t="shared" si="48"/>
        <v>16.481490944330471</v>
      </c>
      <c r="AI22" s="9">
        <f t="shared" si="48"/>
        <v>16.481490944330471</v>
      </c>
      <c r="AJ22" s="9">
        <f t="shared" si="48"/>
        <v>16.481490944330471</v>
      </c>
      <c r="AK22" s="9">
        <f t="shared" si="48"/>
        <v>16.481490944330471</v>
      </c>
      <c r="AL22" s="17">
        <f>AVERAGE(Ипотека!AL22:CH22)</f>
        <v>15.967591149911968</v>
      </c>
      <c r="AM22" s="9">
        <f t="shared" si="8"/>
        <v>15.967591149911968</v>
      </c>
      <c r="AN22" s="9">
        <f t="shared" si="42"/>
        <v>15.967591149911968</v>
      </c>
      <c r="AO22" s="9">
        <f t="shared" si="42"/>
        <v>15.967591149911968</v>
      </c>
      <c r="AP22" s="9">
        <f t="shared" si="42"/>
        <v>15.967591149911968</v>
      </c>
      <c r="AQ22" s="9">
        <f t="shared" si="42"/>
        <v>15.967591149911968</v>
      </c>
      <c r="AR22" s="9">
        <f t="shared" si="42"/>
        <v>15.967591149911968</v>
      </c>
      <c r="AS22" s="9">
        <f t="shared" si="42"/>
        <v>15.967591149911968</v>
      </c>
      <c r="AT22" s="9">
        <f t="shared" si="42"/>
        <v>15.967591149911968</v>
      </c>
      <c r="AU22" s="9">
        <f t="shared" si="42"/>
        <v>15.967591149911968</v>
      </c>
      <c r="AV22" s="9">
        <f t="shared" si="42"/>
        <v>15.967591149911968</v>
      </c>
      <c r="AW22" s="9">
        <f t="shared" si="42"/>
        <v>15.967591149911968</v>
      </c>
      <c r="AX22" s="9">
        <f t="shared" si="42"/>
        <v>15.967591149911968</v>
      </c>
      <c r="AY22" s="9">
        <f t="shared" si="42"/>
        <v>15.967591149911968</v>
      </c>
      <c r="AZ22" s="9">
        <f t="shared" si="42"/>
        <v>15.967591149911968</v>
      </c>
      <c r="BA22" s="9">
        <f t="shared" si="42"/>
        <v>15.967591149911968</v>
      </c>
      <c r="BB22" s="9">
        <f t="shared" si="42"/>
        <v>15.967591149911968</v>
      </c>
      <c r="BC22" s="9">
        <f t="shared" si="42"/>
        <v>15.967591149911968</v>
      </c>
      <c r="BD22" s="9">
        <f t="shared" si="42"/>
        <v>15.967591149911968</v>
      </c>
      <c r="BE22" s="9">
        <f t="shared" si="42"/>
        <v>15.967591149911968</v>
      </c>
      <c r="BF22" s="9">
        <f t="shared" si="42"/>
        <v>15.967591149911968</v>
      </c>
      <c r="BG22" s="9">
        <f t="shared" si="42"/>
        <v>15.967591149911968</v>
      </c>
      <c r="BH22" s="9">
        <f t="shared" si="42"/>
        <v>15.967591149911968</v>
      </c>
      <c r="BI22" s="9">
        <f t="shared" si="42"/>
        <v>15.967591149911968</v>
      </c>
      <c r="BJ22" s="9">
        <f t="shared" si="42"/>
        <v>15.967591149911968</v>
      </c>
      <c r="BK22" s="9">
        <f t="shared" si="42"/>
        <v>15.967591149911968</v>
      </c>
      <c r="BL22" s="9">
        <f t="shared" si="42"/>
        <v>15.967591149911968</v>
      </c>
      <c r="BM22" s="9">
        <f t="shared" si="42"/>
        <v>15.967591149911968</v>
      </c>
      <c r="BN22" s="9">
        <f t="shared" si="42"/>
        <v>15.967591149911968</v>
      </c>
      <c r="BO22" s="9">
        <f t="shared" si="42"/>
        <v>15.967591149911968</v>
      </c>
      <c r="BP22" s="9">
        <f t="shared" si="42"/>
        <v>15.967591149911968</v>
      </c>
      <c r="BQ22" s="9">
        <f t="shared" si="42"/>
        <v>15.967591149911968</v>
      </c>
      <c r="BR22" s="9">
        <f t="shared" si="42"/>
        <v>15.967591149911968</v>
      </c>
      <c r="BS22" s="9">
        <f t="shared" si="42"/>
        <v>15.967591149911968</v>
      </c>
      <c r="BT22" s="9">
        <f t="shared" si="42"/>
        <v>15.967591149911968</v>
      </c>
      <c r="BU22" s="9">
        <f t="shared" si="42"/>
        <v>15.967591149911968</v>
      </c>
      <c r="BV22" s="9">
        <f t="shared" si="42"/>
        <v>15.967591149911968</v>
      </c>
      <c r="BW22" s="9">
        <f t="shared" si="42"/>
        <v>15.967591149911968</v>
      </c>
      <c r="BX22" s="9">
        <f t="shared" si="42"/>
        <v>15.967591149911968</v>
      </c>
      <c r="BY22" s="9">
        <f t="shared" si="42"/>
        <v>15.967591149911968</v>
      </c>
      <c r="BZ22" s="9">
        <f t="shared" si="42"/>
        <v>15.967591149911968</v>
      </c>
      <c r="CA22" s="9">
        <f t="shared" si="42"/>
        <v>15.967591149911968</v>
      </c>
      <c r="CB22" s="9">
        <f t="shared" si="42"/>
        <v>15.967591149911968</v>
      </c>
      <c r="CC22" s="9">
        <f t="shared" si="42"/>
        <v>15.967591149911968</v>
      </c>
      <c r="CD22" s="9">
        <f t="shared" si="42"/>
        <v>15.967591149911968</v>
      </c>
      <c r="CE22" s="9">
        <f t="shared" si="42"/>
        <v>15.967591149911968</v>
      </c>
      <c r="CF22" s="9">
        <f t="shared" si="42"/>
        <v>15.967591149911968</v>
      </c>
      <c r="CG22" s="9">
        <f t="shared" si="42"/>
        <v>15.967591149911968</v>
      </c>
      <c r="CH22" s="9">
        <f t="shared" si="42"/>
        <v>15.967591149911968</v>
      </c>
      <c r="CI22" s="9">
        <f t="shared" si="3"/>
        <v>15.967591149911968</v>
      </c>
      <c r="CJ22" s="9">
        <f t="shared" si="3"/>
        <v>15.967591149911968</v>
      </c>
      <c r="CK22" s="9">
        <f t="shared" si="3"/>
        <v>15.967591149911968</v>
      </c>
      <c r="CL22" s="9">
        <f t="shared" si="3"/>
        <v>15.967591149911968</v>
      </c>
      <c r="CM22" s="9">
        <f t="shared" si="4"/>
        <v>15.967591149911968</v>
      </c>
      <c r="CN22" s="9">
        <f t="shared" si="4"/>
        <v>15.967591149911968</v>
      </c>
      <c r="CO22" s="9">
        <f t="shared" si="4"/>
        <v>15.967591149911968</v>
      </c>
      <c r="CP22" s="9">
        <f t="shared" si="4"/>
        <v>15.967591149911968</v>
      </c>
      <c r="CQ22" s="9">
        <f t="shared" si="9"/>
        <v>15.967591149911968</v>
      </c>
      <c r="CR22" s="9">
        <f t="shared" si="5"/>
        <v>15.967591149911968</v>
      </c>
      <c r="CS22" s="9">
        <f t="shared" si="9"/>
        <v>15.967591149911968</v>
      </c>
    </row>
    <row r="23" spans="1:97" x14ac:dyDescent="0.25">
      <c r="A23" s="8" t="s">
        <v>22</v>
      </c>
      <c r="B23" s="9">
        <f>AVERAGE(Ипотека!Z23:BV23)</f>
        <v>12.377592366105302</v>
      </c>
      <c r="C23" s="9">
        <f>$B$23</f>
        <v>12.377592366105302</v>
      </c>
      <c r="D23" s="9">
        <f t="shared" ref="D23:J23" si="49">$B$23</f>
        <v>12.377592366105302</v>
      </c>
      <c r="E23" s="9">
        <f t="shared" si="49"/>
        <v>12.377592366105302</v>
      </c>
      <c r="F23" s="9">
        <f t="shared" si="49"/>
        <v>12.377592366105302</v>
      </c>
      <c r="G23" s="9">
        <f t="shared" si="49"/>
        <v>12.377592366105302</v>
      </c>
      <c r="H23" s="9">
        <f t="shared" si="49"/>
        <v>12.377592366105302</v>
      </c>
      <c r="I23" s="9">
        <f t="shared" si="49"/>
        <v>12.377592366105302</v>
      </c>
      <c r="J23" s="9">
        <f t="shared" si="49"/>
        <v>12.377592366105302</v>
      </c>
      <c r="K23" s="9">
        <f t="shared" ref="K23:AK23" si="50">$B$23</f>
        <v>12.377592366105302</v>
      </c>
      <c r="L23" s="9">
        <f t="shared" si="50"/>
        <v>12.377592366105302</v>
      </c>
      <c r="M23" s="9">
        <f t="shared" si="50"/>
        <v>12.377592366105302</v>
      </c>
      <c r="N23" s="9">
        <f t="shared" si="50"/>
        <v>12.377592366105302</v>
      </c>
      <c r="O23" s="9">
        <f t="shared" si="50"/>
        <v>12.377592366105302</v>
      </c>
      <c r="P23" s="9">
        <f t="shared" si="50"/>
        <v>12.377592366105302</v>
      </c>
      <c r="Q23" s="9">
        <f t="shared" si="50"/>
        <v>12.377592366105302</v>
      </c>
      <c r="R23" s="9">
        <f t="shared" si="50"/>
        <v>12.377592366105302</v>
      </c>
      <c r="S23" s="9">
        <f t="shared" si="50"/>
        <v>12.377592366105302</v>
      </c>
      <c r="T23" s="9">
        <f t="shared" si="50"/>
        <v>12.377592366105302</v>
      </c>
      <c r="U23" s="9">
        <f t="shared" si="50"/>
        <v>12.377592366105302</v>
      </c>
      <c r="V23" s="9">
        <f t="shared" si="50"/>
        <v>12.377592366105302</v>
      </c>
      <c r="W23" s="9">
        <f t="shared" si="50"/>
        <v>12.377592366105302</v>
      </c>
      <c r="X23" s="9">
        <f t="shared" si="50"/>
        <v>12.377592366105302</v>
      </c>
      <c r="Y23" s="9">
        <f t="shared" si="50"/>
        <v>12.377592366105302</v>
      </c>
      <c r="Z23" s="9">
        <f t="shared" si="50"/>
        <v>12.377592366105302</v>
      </c>
      <c r="AA23" s="9">
        <f t="shared" si="50"/>
        <v>12.377592366105302</v>
      </c>
      <c r="AB23" s="9">
        <f t="shared" si="50"/>
        <v>12.377592366105302</v>
      </c>
      <c r="AC23" s="9">
        <f t="shared" si="50"/>
        <v>12.377592366105302</v>
      </c>
      <c r="AD23" s="9">
        <f t="shared" si="50"/>
        <v>12.377592366105302</v>
      </c>
      <c r="AE23" s="9">
        <f t="shared" si="50"/>
        <v>12.377592366105302</v>
      </c>
      <c r="AF23" s="9">
        <f t="shared" si="50"/>
        <v>12.377592366105302</v>
      </c>
      <c r="AG23" s="9">
        <f t="shared" si="50"/>
        <v>12.377592366105302</v>
      </c>
      <c r="AH23" s="9">
        <f t="shared" si="50"/>
        <v>12.377592366105302</v>
      </c>
      <c r="AI23" s="9">
        <f t="shared" si="50"/>
        <v>12.377592366105302</v>
      </c>
      <c r="AJ23" s="9">
        <f t="shared" si="50"/>
        <v>12.377592366105302</v>
      </c>
      <c r="AK23" s="9">
        <f t="shared" si="50"/>
        <v>12.377592366105302</v>
      </c>
      <c r="AL23" s="17">
        <f>AVERAGE(Ипотека!AL23:CH23)</f>
        <v>11.338758027779486</v>
      </c>
      <c r="AM23" s="9">
        <f t="shared" si="8"/>
        <v>11.338758027779486</v>
      </c>
      <c r="AN23" s="9">
        <f t="shared" si="42"/>
        <v>11.338758027779486</v>
      </c>
      <c r="AO23" s="9">
        <f t="shared" si="42"/>
        <v>11.338758027779486</v>
      </c>
      <c r="AP23" s="9">
        <f t="shared" si="42"/>
        <v>11.338758027779486</v>
      </c>
      <c r="AQ23" s="9">
        <f t="shared" si="42"/>
        <v>11.338758027779486</v>
      </c>
      <c r="AR23" s="9">
        <f t="shared" si="42"/>
        <v>11.338758027779486</v>
      </c>
      <c r="AS23" s="9">
        <f t="shared" si="42"/>
        <v>11.338758027779486</v>
      </c>
      <c r="AT23" s="9">
        <f t="shared" si="42"/>
        <v>11.338758027779486</v>
      </c>
      <c r="AU23" s="9">
        <f t="shared" si="42"/>
        <v>11.338758027779486</v>
      </c>
      <c r="AV23" s="9">
        <f t="shared" si="42"/>
        <v>11.338758027779486</v>
      </c>
      <c r="AW23" s="9">
        <f t="shared" si="42"/>
        <v>11.338758027779486</v>
      </c>
      <c r="AX23" s="9">
        <f t="shared" si="42"/>
        <v>11.338758027779486</v>
      </c>
      <c r="AY23" s="9">
        <f t="shared" si="42"/>
        <v>11.338758027779486</v>
      </c>
      <c r="AZ23" s="9">
        <f t="shared" si="42"/>
        <v>11.338758027779486</v>
      </c>
      <c r="BA23" s="9">
        <f t="shared" si="42"/>
        <v>11.338758027779486</v>
      </c>
      <c r="BB23" s="9">
        <f t="shared" si="42"/>
        <v>11.338758027779486</v>
      </c>
      <c r="BC23" s="9">
        <f t="shared" si="42"/>
        <v>11.338758027779486</v>
      </c>
      <c r="BD23" s="9">
        <f t="shared" si="42"/>
        <v>11.338758027779486</v>
      </c>
      <c r="BE23" s="9">
        <f t="shared" si="42"/>
        <v>11.338758027779486</v>
      </c>
      <c r="BF23" s="9">
        <f t="shared" si="42"/>
        <v>11.338758027779486</v>
      </c>
      <c r="BG23" s="9">
        <f t="shared" si="42"/>
        <v>11.338758027779486</v>
      </c>
      <c r="BH23" s="9">
        <f t="shared" si="42"/>
        <v>11.338758027779486</v>
      </c>
      <c r="BI23" s="9">
        <f t="shared" si="42"/>
        <v>11.338758027779486</v>
      </c>
      <c r="BJ23" s="9">
        <f t="shared" si="42"/>
        <v>11.338758027779486</v>
      </c>
      <c r="BK23" s="9">
        <f t="shared" si="42"/>
        <v>11.338758027779486</v>
      </c>
      <c r="BL23" s="9">
        <f t="shared" si="42"/>
        <v>11.338758027779486</v>
      </c>
      <c r="BM23" s="9">
        <f t="shared" si="42"/>
        <v>11.338758027779486</v>
      </c>
      <c r="BN23" s="9">
        <f t="shared" si="42"/>
        <v>11.338758027779486</v>
      </c>
      <c r="BO23" s="9">
        <f t="shared" si="42"/>
        <v>11.338758027779486</v>
      </c>
      <c r="BP23" s="9">
        <f t="shared" si="42"/>
        <v>11.338758027779486</v>
      </c>
      <c r="BQ23" s="9">
        <f t="shared" si="42"/>
        <v>11.338758027779486</v>
      </c>
      <c r="BR23" s="9">
        <f t="shared" si="42"/>
        <v>11.338758027779486</v>
      </c>
      <c r="BS23" s="9">
        <f t="shared" si="42"/>
        <v>11.338758027779486</v>
      </c>
      <c r="BT23" s="9">
        <f t="shared" si="42"/>
        <v>11.338758027779486</v>
      </c>
      <c r="BU23" s="9">
        <f t="shared" si="42"/>
        <v>11.338758027779486</v>
      </c>
      <c r="BV23" s="9">
        <f t="shared" si="42"/>
        <v>11.338758027779486</v>
      </c>
      <c r="BW23" s="9">
        <f t="shared" si="42"/>
        <v>11.338758027779486</v>
      </c>
      <c r="BX23" s="9">
        <f t="shared" si="42"/>
        <v>11.338758027779486</v>
      </c>
      <c r="BY23" s="9">
        <f t="shared" si="42"/>
        <v>11.338758027779486</v>
      </c>
      <c r="BZ23" s="9">
        <f t="shared" si="42"/>
        <v>11.338758027779486</v>
      </c>
      <c r="CA23" s="9">
        <f t="shared" si="42"/>
        <v>11.338758027779486</v>
      </c>
      <c r="CB23" s="9">
        <f t="shared" si="42"/>
        <v>11.338758027779486</v>
      </c>
      <c r="CC23" s="9">
        <f t="shared" si="42"/>
        <v>11.338758027779486</v>
      </c>
      <c r="CD23" s="9">
        <f t="shared" si="42"/>
        <v>11.338758027779486</v>
      </c>
      <c r="CE23" s="9">
        <f t="shared" si="42"/>
        <v>11.338758027779486</v>
      </c>
      <c r="CF23" s="9">
        <f t="shared" si="42"/>
        <v>11.338758027779486</v>
      </c>
      <c r="CG23" s="9">
        <f t="shared" si="42"/>
        <v>11.338758027779486</v>
      </c>
      <c r="CH23" s="9">
        <f t="shared" si="42"/>
        <v>11.338758027779486</v>
      </c>
      <c r="CI23" s="9">
        <f t="shared" si="3"/>
        <v>11.338758027779486</v>
      </c>
      <c r="CJ23" s="9">
        <f t="shared" si="3"/>
        <v>11.338758027779486</v>
      </c>
      <c r="CK23" s="9">
        <f t="shared" si="3"/>
        <v>11.338758027779486</v>
      </c>
      <c r="CL23" s="9">
        <f t="shared" si="3"/>
        <v>11.338758027779486</v>
      </c>
      <c r="CM23" s="9">
        <f t="shared" si="4"/>
        <v>11.338758027779486</v>
      </c>
      <c r="CN23" s="9">
        <f t="shared" si="4"/>
        <v>11.338758027779486</v>
      </c>
      <c r="CO23" s="9">
        <f t="shared" si="4"/>
        <v>11.338758027779486</v>
      </c>
      <c r="CP23" s="9">
        <f t="shared" si="4"/>
        <v>11.338758027779486</v>
      </c>
      <c r="CQ23" s="9">
        <f t="shared" si="9"/>
        <v>11.338758027779486</v>
      </c>
      <c r="CR23" s="9">
        <f t="shared" si="5"/>
        <v>11.338758027779486</v>
      </c>
      <c r="CS23" s="9">
        <f t="shared" si="9"/>
        <v>11.338758027779486</v>
      </c>
    </row>
    <row r="24" spans="1:97" x14ac:dyDescent="0.25">
      <c r="A24" s="8" t="s">
        <v>23</v>
      </c>
      <c r="B24" s="9">
        <f>AVERAGE(Ипотека!Z24:BV24)</f>
        <v>16.851259670161593</v>
      </c>
      <c r="C24" s="9">
        <f>$B$24</f>
        <v>16.851259670161593</v>
      </c>
      <c r="D24" s="9">
        <f t="shared" ref="D24:J24" si="51">$B$24</f>
        <v>16.851259670161593</v>
      </c>
      <c r="E24" s="9">
        <f t="shared" si="51"/>
        <v>16.851259670161593</v>
      </c>
      <c r="F24" s="9">
        <f t="shared" si="51"/>
        <v>16.851259670161593</v>
      </c>
      <c r="G24" s="9">
        <f t="shared" si="51"/>
        <v>16.851259670161593</v>
      </c>
      <c r="H24" s="9">
        <f t="shared" si="51"/>
        <v>16.851259670161593</v>
      </c>
      <c r="I24" s="9">
        <f t="shared" si="51"/>
        <v>16.851259670161593</v>
      </c>
      <c r="J24" s="9">
        <f t="shared" si="51"/>
        <v>16.851259670161593</v>
      </c>
      <c r="K24" s="9">
        <f t="shared" ref="K24:AK24" si="52">$B$24</f>
        <v>16.851259670161593</v>
      </c>
      <c r="L24" s="9">
        <f t="shared" si="52"/>
        <v>16.851259670161593</v>
      </c>
      <c r="M24" s="9">
        <f t="shared" si="52"/>
        <v>16.851259670161593</v>
      </c>
      <c r="N24" s="9">
        <f t="shared" si="52"/>
        <v>16.851259670161593</v>
      </c>
      <c r="O24" s="9">
        <f t="shared" si="52"/>
        <v>16.851259670161593</v>
      </c>
      <c r="P24" s="9">
        <f t="shared" si="52"/>
        <v>16.851259670161593</v>
      </c>
      <c r="Q24" s="9">
        <f t="shared" si="52"/>
        <v>16.851259670161593</v>
      </c>
      <c r="R24" s="9">
        <f t="shared" si="52"/>
        <v>16.851259670161593</v>
      </c>
      <c r="S24" s="9">
        <f t="shared" si="52"/>
        <v>16.851259670161593</v>
      </c>
      <c r="T24" s="9">
        <f t="shared" si="52"/>
        <v>16.851259670161593</v>
      </c>
      <c r="U24" s="9">
        <f t="shared" si="52"/>
        <v>16.851259670161593</v>
      </c>
      <c r="V24" s="9">
        <f t="shared" si="52"/>
        <v>16.851259670161593</v>
      </c>
      <c r="W24" s="9">
        <f t="shared" si="52"/>
        <v>16.851259670161593</v>
      </c>
      <c r="X24" s="9">
        <f t="shared" si="52"/>
        <v>16.851259670161593</v>
      </c>
      <c r="Y24" s="9">
        <f t="shared" si="52"/>
        <v>16.851259670161593</v>
      </c>
      <c r="Z24" s="9">
        <f t="shared" si="52"/>
        <v>16.851259670161593</v>
      </c>
      <c r="AA24" s="9">
        <f t="shared" si="52"/>
        <v>16.851259670161593</v>
      </c>
      <c r="AB24" s="9">
        <f t="shared" si="52"/>
        <v>16.851259670161593</v>
      </c>
      <c r="AC24" s="9">
        <f t="shared" si="52"/>
        <v>16.851259670161593</v>
      </c>
      <c r="AD24" s="9">
        <f t="shared" si="52"/>
        <v>16.851259670161593</v>
      </c>
      <c r="AE24" s="9">
        <f t="shared" si="52"/>
        <v>16.851259670161593</v>
      </c>
      <c r="AF24" s="9">
        <f t="shared" si="52"/>
        <v>16.851259670161593</v>
      </c>
      <c r="AG24" s="9">
        <f t="shared" si="52"/>
        <v>16.851259670161593</v>
      </c>
      <c r="AH24" s="9">
        <f t="shared" si="52"/>
        <v>16.851259670161593</v>
      </c>
      <c r="AI24" s="9">
        <f t="shared" si="52"/>
        <v>16.851259670161593</v>
      </c>
      <c r="AJ24" s="9">
        <f t="shared" si="52"/>
        <v>16.851259670161593</v>
      </c>
      <c r="AK24" s="9">
        <f t="shared" si="52"/>
        <v>16.851259670161593</v>
      </c>
      <c r="AL24" s="17">
        <f>AVERAGE(Ипотека!AL24:CH24)</f>
        <v>17.307665132673588</v>
      </c>
      <c r="AM24" s="9">
        <f t="shared" si="8"/>
        <v>17.307665132673588</v>
      </c>
      <c r="AN24" s="9">
        <f t="shared" si="42"/>
        <v>17.307665132673588</v>
      </c>
      <c r="AO24" s="9">
        <f t="shared" si="42"/>
        <v>17.307665132673588</v>
      </c>
      <c r="AP24" s="9">
        <f t="shared" si="42"/>
        <v>17.307665132673588</v>
      </c>
      <c r="AQ24" s="9">
        <f t="shared" si="42"/>
        <v>17.307665132673588</v>
      </c>
      <c r="AR24" s="9">
        <f t="shared" si="42"/>
        <v>17.307665132673588</v>
      </c>
      <c r="AS24" s="9">
        <f t="shared" si="42"/>
        <v>17.307665132673588</v>
      </c>
      <c r="AT24" s="9">
        <f t="shared" si="42"/>
        <v>17.307665132673588</v>
      </c>
      <c r="AU24" s="9">
        <f t="shared" si="42"/>
        <v>17.307665132673588</v>
      </c>
      <c r="AV24" s="9">
        <f t="shared" si="42"/>
        <v>17.307665132673588</v>
      </c>
      <c r="AW24" s="9">
        <f t="shared" si="42"/>
        <v>17.307665132673588</v>
      </c>
      <c r="AX24" s="9">
        <f t="shared" si="42"/>
        <v>17.307665132673588</v>
      </c>
      <c r="AY24" s="9">
        <f t="shared" si="42"/>
        <v>17.307665132673588</v>
      </c>
      <c r="AZ24" s="9">
        <f t="shared" si="42"/>
        <v>17.307665132673588</v>
      </c>
      <c r="BA24" s="9">
        <f t="shared" si="42"/>
        <v>17.307665132673588</v>
      </c>
      <c r="BB24" s="9">
        <f t="shared" si="42"/>
        <v>17.307665132673588</v>
      </c>
      <c r="BC24" s="9">
        <f t="shared" si="42"/>
        <v>17.307665132673588</v>
      </c>
      <c r="BD24" s="9">
        <f t="shared" si="42"/>
        <v>17.307665132673588</v>
      </c>
      <c r="BE24" s="9">
        <f t="shared" si="42"/>
        <v>17.307665132673588</v>
      </c>
      <c r="BF24" s="9">
        <f t="shared" si="42"/>
        <v>17.307665132673588</v>
      </c>
      <c r="BG24" s="9">
        <f t="shared" si="42"/>
        <v>17.307665132673588</v>
      </c>
      <c r="BH24" s="9">
        <f t="shared" si="42"/>
        <v>17.307665132673588</v>
      </c>
      <c r="BI24" s="9">
        <f t="shared" si="42"/>
        <v>17.307665132673588</v>
      </c>
      <c r="BJ24" s="9">
        <f t="shared" si="42"/>
        <v>17.307665132673588</v>
      </c>
      <c r="BK24" s="9">
        <f t="shared" si="42"/>
        <v>17.307665132673588</v>
      </c>
      <c r="BL24" s="9">
        <f t="shared" si="42"/>
        <v>17.307665132673588</v>
      </c>
      <c r="BM24" s="9">
        <f t="shared" si="42"/>
        <v>17.307665132673588</v>
      </c>
      <c r="BN24" s="9">
        <f t="shared" si="42"/>
        <v>17.307665132673588</v>
      </c>
      <c r="BO24" s="9">
        <f t="shared" si="42"/>
        <v>17.307665132673588</v>
      </c>
      <c r="BP24" s="9">
        <f t="shared" si="42"/>
        <v>17.307665132673588</v>
      </c>
      <c r="BQ24" s="9">
        <f t="shared" si="42"/>
        <v>17.307665132673588</v>
      </c>
      <c r="BR24" s="9">
        <f t="shared" si="42"/>
        <v>17.307665132673588</v>
      </c>
      <c r="BS24" s="9">
        <f t="shared" si="42"/>
        <v>17.307665132673588</v>
      </c>
      <c r="BT24" s="9">
        <f t="shared" si="42"/>
        <v>17.307665132673588</v>
      </c>
      <c r="BU24" s="9">
        <f t="shared" si="42"/>
        <v>17.307665132673588</v>
      </c>
      <c r="BV24" s="9">
        <f t="shared" si="42"/>
        <v>17.307665132673588</v>
      </c>
      <c r="BW24" s="9">
        <f t="shared" si="42"/>
        <v>17.307665132673588</v>
      </c>
      <c r="BX24" s="9">
        <f t="shared" si="42"/>
        <v>17.307665132673588</v>
      </c>
      <c r="BY24" s="9">
        <f t="shared" si="42"/>
        <v>17.307665132673588</v>
      </c>
      <c r="BZ24" s="9">
        <f t="shared" si="42"/>
        <v>17.307665132673588</v>
      </c>
      <c r="CA24" s="9">
        <f t="shared" si="42"/>
        <v>17.307665132673588</v>
      </c>
      <c r="CB24" s="9">
        <f t="shared" si="42"/>
        <v>17.307665132673588</v>
      </c>
      <c r="CC24" s="9">
        <f t="shared" si="42"/>
        <v>17.307665132673588</v>
      </c>
      <c r="CD24" s="9">
        <f t="shared" si="42"/>
        <v>17.307665132673588</v>
      </c>
      <c r="CE24" s="9">
        <f t="shared" si="42"/>
        <v>17.307665132673588</v>
      </c>
      <c r="CF24" s="9">
        <f t="shared" si="42"/>
        <v>17.307665132673588</v>
      </c>
      <c r="CG24" s="9">
        <f t="shared" si="42"/>
        <v>17.307665132673588</v>
      </c>
      <c r="CH24" s="9">
        <f t="shared" si="42"/>
        <v>17.307665132673588</v>
      </c>
      <c r="CI24" s="9">
        <f t="shared" si="3"/>
        <v>17.307665132673588</v>
      </c>
      <c r="CJ24" s="9">
        <f t="shared" si="3"/>
        <v>17.307665132673588</v>
      </c>
      <c r="CK24" s="9">
        <f t="shared" si="3"/>
        <v>17.307665132673588</v>
      </c>
      <c r="CL24" s="9">
        <f t="shared" si="3"/>
        <v>17.307665132673588</v>
      </c>
      <c r="CM24" s="9">
        <f t="shared" si="4"/>
        <v>17.307665132673588</v>
      </c>
      <c r="CN24" s="9">
        <f t="shared" si="4"/>
        <v>17.307665132673588</v>
      </c>
      <c r="CO24" s="9">
        <f t="shared" si="4"/>
        <v>17.307665132673588</v>
      </c>
      <c r="CP24" s="9">
        <f t="shared" si="4"/>
        <v>17.307665132673588</v>
      </c>
      <c r="CQ24" s="9">
        <f t="shared" si="9"/>
        <v>17.307665132673588</v>
      </c>
      <c r="CR24" s="9">
        <f t="shared" si="5"/>
        <v>17.307665132673588</v>
      </c>
      <c r="CS24" s="9">
        <f t="shared" si="9"/>
        <v>17.307665132673588</v>
      </c>
    </row>
    <row r="25" spans="1:97" ht="47.25" x14ac:dyDescent="0.25">
      <c r="A25" s="10" t="s">
        <v>92</v>
      </c>
      <c r="B25" s="9">
        <f>AVERAGE(Ипотека!Z25:BV25)</f>
        <v>11.575375681585427</v>
      </c>
      <c r="C25" s="9">
        <f>$B$25</f>
        <v>11.575375681585427</v>
      </c>
      <c r="D25" s="9">
        <f t="shared" ref="D25:J25" si="53">$B$25</f>
        <v>11.575375681585427</v>
      </c>
      <c r="E25" s="9">
        <f t="shared" si="53"/>
        <v>11.575375681585427</v>
      </c>
      <c r="F25" s="9">
        <f t="shared" si="53"/>
        <v>11.575375681585427</v>
      </c>
      <c r="G25" s="9">
        <f t="shared" si="53"/>
        <v>11.575375681585427</v>
      </c>
      <c r="H25" s="9">
        <f t="shared" si="53"/>
        <v>11.575375681585427</v>
      </c>
      <c r="I25" s="9">
        <f t="shared" si="53"/>
        <v>11.575375681585427</v>
      </c>
      <c r="J25" s="9">
        <f t="shared" si="53"/>
        <v>11.575375681585427</v>
      </c>
      <c r="K25" s="9">
        <f t="shared" ref="K25:AK25" si="54">$B$25</f>
        <v>11.575375681585427</v>
      </c>
      <c r="L25" s="9">
        <f t="shared" si="54"/>
        <v>11.575375681585427</v>
      </c>
      <c r="M25" s="9">
        <f t="shared" si="54"/>
        <v>11.575375681585427</v>
      </c>
      <c r="N25" s="9">
        <f t="shared" si="54"/>
        <v>11.575375681585427</v>
      </c>
      <c r="O25" s="9">
        <f t="shared" si="54"/>
        <v>11.575375681585427</v>
      </c>
      <c r="P25" s="9">
        <f t="shared" si="54"/>
        <v>11.575375681585427</v>
      </c>
      <c r="Q25" s="9">
        <f t="shared" si="54"/>
        <v>11.575375681585427</v>
      </c>
      <c r="R25" s="9">
        <f t="shared" si="54"/>
        <v>11.575375681585427</v>
      </c>
      <c r="S25" s="9">
        <f t="shared" si="54"/>
        <v>11.575375681585427</v>
      </c>
      <c r="T25" s="9">
        <f t="shared" si="54"/>
        <v>11.575375681585427</v>
      </c>
      <c r="U25" s="9">
        <f t="shared" si="54"/>
        <v>11.575375681585427</v>
      </c>
      <c r="V25" s="9">
        <f t="shared" si="54"/>
        <v>11.575375681585427</v>
      </c>
      <c r="W25" s="9">
        <f t="shared" si="54"/>
        <v>11.575375681585427</v>
      </c>
      <c r="X25" s="9">
        <f t="shared" si="54"/>
        <v>11.575375681585427</v>
      </c>
      <c r="Y25" s="9">
        <f t="shared" si="54"/>
        <v>11.575375681585427</v>
      </c>
      <c r="Z25" s="9">
        <f t="shared" si="54"/>
        <v>11.575375681585427</v>
      </c>
      <c r="AA25" s="9">
        <f t="shared" si="54"/>
        <v>11.575375681585427</v>
      </c>
      <c r="AB25" s="9">
        <f t="shared" si="54"/>
        <v>11.575375681585427</v>
      </c>
      <c r="AC25" s="9">
        <f t="shared" si="54"/>
        <v>11.575375681585427</v>
      </c>
      <c r="AD25" s="9">
        <f t="shared" si="54"/>
        <v>11.575375681585427</v>
      </c>
      <c r="AE25" s="9">
        <f t="shared" si="54"/>
        <v>11.575375681585427</v>
      </c>
      <c r="AF25" s="9">
        <f t="shared" si="54"/>
        <v>11.575375681585427</v>
      </c>
      <c r="AG25" s="9">
        <f t="shared" si="54"/>
        <v>11.575375681585427</v>
      </c>
      <c r="AH25" s="9">
        <f t="shared" si="54"/>
        <v>11.575375681585427</v>
      </c>
      <c r="AI25" s="9">
        <f t="shared" si="54"/>
        <v>11.575375681585427</v>
      </c>
      <c r="AJ25" s="9">
        <f t="shared" si="54"/>
        <v>11.575375681585427</v>
      </c>
      <c r="AK25" s="9">
        <f t="shared" si="54"/>
        <v>11.575375681585427</v>
      </c>
      <c r="AL25" s="17">
        <f>AVERAGE(Ипотека!AL25:CH25)</f>
        <v>10.537786338960183</v>
      </c>
      <c r="AM25" s="9">
        <f t="shared" si="8"/>
        <v>10.537786338960183</v>
      </c>
      <c r="AN25" s="9">
        <f t="shared" si="42"/>
        <v>10.537786338960183</v>
      </c>
      <c r="AO25" s="9">
        <f t="shared" ref="AN25:CH30" si="55">AN25</f>
        <v>10.537786338960183</v>
      </c>
      <c r="AP25" s="9">
        <f t="shared" si="55"/>
        <v>10.537786338960183</v>
      </c>
      <c r="AQ25" s="9">
        <f t="shared" si="55"/>
        <v>10.537786338960183</v>
      </c>
      <c r="AR25" s="9">
        <f t="shared" si="55"/>
        <v>10.537786338960183</v>
      </c>
      <c r="AS25" s="9">
        <f t="shared" si="55"/>
        <v>10.537786338960183</v>
      </c>
      <c r="AT25" s="9">
        <f t="shared" si="55"/>
        <v>10.537786338960183</v>
      </c>
      <c r="AU25" s="9">
        <f t="shared" si="55"/>
        <v>10.537786338960183</v>
      </c>
      <c r="AV25" s="9">
        <f t="shared" si="55"/>
        <v>10.537786338960183</v>
      </c>
      <c r="AW25" s="9">
        <f t="shared" si="55"/>
        <v>10.537786338960183</v>
      </c>
      <c r="AX25" s="9">
        <f t="shared" si="55"/>
        <v>10.537786338960183</v>
      </c>
      <c r="AY25" s="9">
        <f t="shared" si="55"/>
        <v>10.537786338960183</v>
      </c>
      <c r="AZ25" s="9">
        <f t="shared" si="55"/>
        <v>10.537786338960183</v>
      </c>
      <c r="BA25" s="9">
        <f t="shared" si="55"/>
        <v>10.537786338960183</v>
      </c>
      <c r="BB25" s="9">
        <f t="shared" si="55"/>
        <v>10.537786338960183</v>
      </c>
      <c r="BC25" s="9">
        <f t="shared" si="55"/>
        <v>10.537786338960183</v>
      </c>
      <c r="BD25" s="9">
        <f t="shared" si="55"/>
        <v>10.537786338960183</v>
      </c>
      <c r="BE25" s="9">
        <f t="shared" si="55"/>
        <v>10.537786338960183</v>
      </c>
      <c r="BF25" s="9">
        <f t="shared" si="55"/>
        <v>10.537786338960183</v>
      </c>
      <c r="BG25" s="9">
        <f t="shared" si="55"/>
        <v>10.537786338960183</v>
      </c>
      <c r="BH25" s="9">
        <f t="shared" si="55"/>
        <v>10.537786338960183</v>
      </c>
      <c r="BI25" s="9">
        <f t="shared" si="55"/>
        <v>10.537786338960183</v>
      </c>
      <c r="BJ25" s="9">
        <f t="shared" si="55"/>
        <v>10.537786338960183</v>
      </c>
      <c r="BK25" s="9">
        <f t="shared" si="55"/>
        <v>10.537786338960183</v>
      </c>
      <c r="BL25" s="9">
        <f t="shared" si="55"/>
        <v>10.537786338960183</v>
      </c>
      <c r="BM25" s="9">
        <f t="shared" si="55"/>
        <v>10.537786338960183</v>
      </c>
      <c r="BN25" s="9">
        <f t="shared" si="55"/>
        <v>10.537786338960183</v>
      </c>
      <c r="BO25" s="9">
        <f t="shared" si="55"/>
        <v>10.537786338960183</v>
      </c>
      <c r="BP25" s="9">
        <f t="shared" si="55"/>
        <v>10.537786338960183</v>
      </c>
      <c r="BQ25" s="9">
        <f t="shared" si="55"/>
        <v>10.537786338960183</v>
      </c>
      <c r="BR25" s="9">
        <f t="shared" si="55"/>
        <v>10.537786338960183</v>
      </c>
      <c r="BS25" s="9">
        <f t="shared" si="55"/>
        <v>10.537786338960183</v>
      </c>
      <c r="BT25" s="9">
        <f t="shared" si="55"/>
        <v>10.537786338960183</v>
      </c>
      <c r="BU25" s="9">
        <f t="shared" si="55"/>
        <v>10.537786338960183</v>
      </c>
      <c r="BV25" s="9">
        <f t="shared" si="55"/>
        <v>10.537786338960183</v>
      </c>
      <c r="BW25" s="9">
        <f t="shared" si="55"/>
        <v>10.537786338960183</v>
      </c>
      <c r="BX25" s="9">
        <f t="shared" si="55"/>
        <v>10.537786338960183</v>
      </c>
      <c r="BY25" s="9">
        <f t="shared" si="55"/>
        <v>10.537786338960183</v>
      </c>
      <c r="BZ25" s="9">
        <f t="shared" si="55"/>
        <v>10.537786338960183</v>
      </c>
      <c r="CA25" s="9">
        <f t="shared" si="55"/>
        <v>10.537786338960183</v>
      </c>
      <c r="CB25" s="9">
        <f t="shared" si="55"/>
        <v>10.537786338960183</v>
      </c>
      <c r="CC25" s="9">
        <f t="shared" si="55"/>
        <v>10.537786338960183</v>
      </c>
      <c r="CD25" s="9">
        <f t="shared" si="55"/>
        <v>10.537786338960183</v>
      </c>
      <c r="CE25" s="9">
        <f t="shared" si="55"/>
        <v>10.537786338960183</v>
      </c>
      <c r="CF25" s="9">
        <f t="shared" si="55"/>
        <v>10.537786338960183</v>
      </c>
      <c r="CG25" s="9">
        <f t="shared" si="55"/>
        <v>10.537786338960183</v>
      </c>
      <c r="CH25" s="9">
        <f t="shared" si="55"/>
        <v>10.537786338960183</v>
      </c>
      <c r="CI25" s="9">
        <f t="shared" si="3"/>
        <v>10.537786338960183</v>
      </c>
      <c r="CJ25" s="9">
        <f t="shared" si="3"/>
        <v>10.537786338960183</v>
      </c>
      <c r="CK25" s="9">
        <f t="shared" si="3"/>
        <v>10.537786338960183</v>
      </c>
      <c r="CL25" s="9">
        <f t="shared" si="3"/>
        <v>10.537786338960183</v>
      </c>
      <c r="CM25" s="9">
        <f t="shared" si="4"/>
        <v>10.537786338960183</v>
      </c>
      <c r="CN25" s="9">
        <f t="shared" si="4"/>
        <v>10.537786338960183</v>
      </c>
      <c r="CO25" s="9">
        <f t="shared" si="4"/>
        <v>10.537786338960183</v>
      </c>
      <c r="CP25" s="9">
        <f t="shared" si="4"/>
        <v>10.537786338960183</v>
      </c>
      <c r="CQ25" s="9">
        <f t="shared" si="9"/>
        <v>10.537786338960183</v>
      </c>
      <c r="CR25" s="9">
        <f t="shared" si="5"/>
        <v>10.537786338960183</v>
      </c>
      <c r="CS25" s="9">
        <f t="shared" si="9"/>
        <v>10.537786338960183</v>
      </c>
    </row>
    <row r="26" spans="1:97" ht="31.5" x14ac:dyDescent="0.25">
      <c r="A26" s="10" t="s">
        <v>93</v>
      </c>
      <c r="B26" s="9">
        <f>AVERAGE(Ипотека!Z26:BV26)</f>
        <v>17.137182530944486</v>
      </c>
      <c r="C26" s="9">
        <f>$B$26</f>
        <v>17.137182530944486</v>
      </c>
      <c r="D26" s="9">
        <f t="shared" ref="D26:J26" si="56">$B$26</f>
        <v>17.137182530944486</v>
      </c>
      <c r="E26" s="9">
        <f t="shared" si="56"/>
        <v>17.137182530944486</v>
      </c>
      <c r="F26" s="9">
        <f t="shared" si="56"/>
        <v>17.137182530944486</v>
      </c>
      <c r="G26" s="9">
        <f t="shared" si="56"/>
        <v>17.137182530944486</v>
      </c>
      <c r="H26" s="9">
        <f t="shared" si="56"/>
        <v>17.137182530944486</v>
      </c>
      <c r="I26" s="9">
        <f t="shared" si="56"/>
        <v>17.137182530944486</v>
      </c>
      <c r="J26" s="9">
        <f t="shared" si="56"/>
        <v>17.137182530944486</v>
      </c>
      <c r="K26" s="9">
        <f t="shared" ref="K26:AK26" si="57">$B$26</f>
        <v>17.137182530944486</v>
      </c>
      <c r="L26" s="9">
        <f t="shared" si="57"/>
        <v>17.137182530944486</v>
      </c>
      <c r="M26" s="9">
        <f t="shared" si="57"/>
        <v>17.137182530944486</v>
      </c>
      <c r="N26" s="9">
        <f t="shared" si="57"/>
        <v>17.137182530944486</v>
      </c>
      <c r="O26" s="9">
        <f t="shared" si="57"/>
        <v>17.137182530944486</v>
      </c>
      <c r="P26" s="9">
        <f t="shared" si="57"/>
        <v>17.137182530944486</v>
      </c>
      <c r="Q26" s="9">
        <f t="shared" si="57"/>
        <v>17.137182530944486</v>
      </c>
      <c r="R26" s="9">
        <f t="shared" si="57"/>
        <v>17.137182530944486</v>
      </c>
      <c r="S26" s="9">
        <f t="shared" si="57"/>
        <v>17.137182530944486</v>
      </c>
      <c r="T26" s="9">
        <f t="shared" si="57"/>
        <v>17.137182530944486</v>
      </c>
      <c r="U26" s="9">
        <f t="shared" si="57"/>
        <v>17.137182530944486</v>
      </c>
      <c r="V26" s="9">
        <f t="shared" si="57"/>
        <v>17.137182530944486</v>
      </c>
      <c r="W26" s="9">
        <f t="shared" si="57"/>
        <v>17.137182530944486</v>
      </c>
      <c r="X26" s="9">
        <f t="shared" si="57"/>
        <v>17.137182530944486</v>
      </c>
      <c r="Y26" s="9">
        <f t="shared" si="57"/>
        <v>17.137182530944486</v>
      </c>
      <c r="Z26" s="9">
        <f t="shared" si="57"/>
        <v>17.137182530944486</v>
      </c>
      <c r="AA26" s="9">
        <f t="shared" si="57"/>
        <v>17.137182530944486</v>
      </c>
      <c r="AB26" s="9">
        <f t="shared" si="57"/>
        <v>17.137182530944486</v>
      </c>
      <c r="AC26" s="9">
        <f t="shared" si="57"/>
        <v>17.137182530944486</v>
      </c>
      <c r="AD26" s="9">
        <f t="shared" si="57"/>
        <v>17.137182530944486</v>
      </c>
      <c r="AE26" s="9">
        <f t="shared" si="57"/>
        <v>17.137182530944486</v>
      </c>
      <c r="AF26" s="9">
        <f t="shared" si="57"/>
        <v>17.137182530944486</v>
      </c>
      <c r="AG26" s="9">
        <f t="shared" si="57"/>
        <v>17.137182530944486</v>
      </c>
      <c r="AH26" s="9">
        <f t="shared" si="57"/>
        <v>17.137182530944486</v>
      </c>
      <c r="AI26" s="9">
        <f t="shared" si="57"/>
        <v>17.137182530944486</v>
      </c>
      <c r="AJ26" s="9">
        <f t="shared" si="57"/>
        <v>17.137182530944486</v>
      </c>
      <c r="AK26" s="9">
        <f t="shared" si="57"/>
        <v>17.137182530944486</v>
      </c>
      <c r="AL26" s="17">
        <f>AVERAGE(Ипотека!AL26:CH26)</f>
        <v>17.64906683274333</v>
      </c>
      <c r="AM26" s="9">
        <f t="shared" si="8"/>
        <v>17.64906683274333</v>
      </c>
      <c r="AN26" s="9">
        <f t="shared" si="55"/>
        <v>17.64906683274333</v>
      </c>
      <c r="AO26" s="9">
        <f t="shared" si="55"/>
        <v>17.64906683274333</v>
      </c>
      <c r="AP26" s="9">
        <f t="shared" si="55"/>
        <v>17.64906683274333</v>
      </c>
      <c r="AQ26" s="9">
        <f t="shared" si="55"/>
        <v>17.64906683274333</v>
      </c>
      <c r="AR26" s="9">
        <f t="shared" si="55"/>
        <v>17.64906683274333</v>
      </c>
      <c r="AS26" s="9">
        <f t="shared" si="55"/>
        <v>17.64906683274333</v>
      </c>
      <c r="AT26" s="9">
        <f t="shared" si="55"/>
        <v>17.64906683274333</v>
      </c>
      <c r="AU26" s="9">
        <f t="shared" si="55"/>
        <v>17.64906683274333</v>
      </c>
      <c r="AV26" s="9">
        <f t="shared" si="55"/>
        <v>17.64906683274333</v>
      </c>
      <c r="AW26" s="9">
        <f t="shared" si="55"/>
        <v>17.64906683274333</v>
      </c>
      <c r="AX26" s="9">
        <f t="shared" si="55"/>
        <v>17.64906683274333</v>
      </c>
      <c r="AY26" s="9">
        <f t="shared" si="55"/>
        <v>17.64906683274333</v>
      </c>
      <c r="AZ26" s="9">
        <f t="shared" si="55"/>
        <v>17.64906683274333</v>
      </c>
      <c r="BA26" s="9">
        <f t="shared" si="55"/>
        <v>17.64906683274333</v>
      </c>
      <c r="BB26" s="9">
        <f t="shared" si="55"/>
        <v>17.64906683274333</v>
      </c>
      <c r="BC26" s="9">
        <f t="shared" si="55"/>
        <v>17.64906683274333</v>
      </c>
      <c r="BD26" s="9">
        <f t="shared" si="55"/>
        <v>17.64906683274333</v>
      </c>
      <c r="BE26" s="9">
        <f t="shared" si="55"/>
        <v>17.64906683274333</v>
      </c>
      <c r="BF26" s="9">
        <f t="shared" si="55"/>
        <v>17.64906683274333</v>
      </c>
      <c r="BG26" s="9">
        <f t="shared" si="55"/>
        <v>17.64906683274333</v>
      </c>
      <c r="BH26" s="9">
        <f t="shared" si="55"/>
        <v>17.64906683274333</v>
      </c>
      <c r="BI26" s="9">
        <f t="shared" si="55"/>
        <v>17.64906683274333</v>
      </c>
      <c r="BJ26" s="9">
        <f t="shared" si="55"/>
        <v>17.64906683274333</v>
      </c>
      <c r="BK26" s="9">
        <f t="shared" si="55"/>
        <v>17.64906683274333</v>
      </c>
      <c r="BL26" s="9">
        <f t="shared" si="55"/>
        <v>17.64906683274333</v>
      </c>
      <c r="BM26" s="9">
        <f t="shared" si="55"/>
        <v>17.64906683274333</v>
      </c>
      <c r="BN26" s="9">
        <f t="shared" si="55"/>
        <v>17.64906683274333</v>
      </c>
      <c r="BO26" s="9">
        <f t="shared" si="55"/>
        <v>17.64906683274333</v>
      </c>
      <c r="BP26" s="9">
        <f t="shared" si="55"/>
        <v>17.64906683274333</v>
      </c>
      <c r="BQ26" s="9">
        <f t="shared" si="55"/>
        <v>17.64906683274333</v>
      </c>
      <c r="BR26" s="9">
        <f t="shared" si="55"/>
        <v>17.64906683274333</v>
      </c>
      <c r="BS26" s="9">
        <f t="shared" si="55"/>
        <v>17.64906683274333</v>
      </c>
      <c r="BT26" s="9">
        <f t="shared" si="55"/>
        <v>17.64906683274333</v>
      </c>
      <c r="BU26" s="9">
        <f t="shared" si="55"/>
        <v>17.64906683274333</v>
      </c>
      <c r="BV26" s="9">
        <f t="shared" si="55"/>
        <v>17.64906683274333</v>
      </c>
      <c r="BW26" s="9">
        <f t="shared" si="55"/>
        <v>17.64906683274333</v>
      </c>
      <c r="BX26" s="9">
        <f t="shared" si="55"/>
        <v>17.64906683274333</v>
      </c>
      <c r="BY26" s="9">
        <f t="shared" si="55"/>
        <v>17.64906683274333</v>
      </c>
      <c r="BZ26" s="9">
        <f t="shared" si="55"/>
        <v>17.64906683274333</v>
      </c>
      <c r="CA26" s="9">
        <f t="shared" si="55"/>
        <v>17.64906683274333</v>
      </c>
      <c r="CB26" s="9">
        <f t="shared" si="55"/>
        <v>17.64906683274333</v>
      </c>
      <c r="CC26" s="9">
        <f t="shared" si="55"/>
        <v>17.64906683274333</v>
      </c>
      <c r="CD26" s="9">
        <f t="shared" si="55"/>
        <v>17.64906683274333</v>
      </c>
      <c r="CE26" s="9">
        <f t="shared" si="55"/>
        <v>17.64906683274333</v>
      </c>
      <c r="CF26" s="9">
        <f t="shared" si="55"/>
        <v>17.64906683274333</v>
      </c>
      <c r="CG26" s="9">
        <f t="shared" si="55"/>
        <v>17.64906683274333</v>
      </c>
      <c r="CH26" s="9">
        <f t="shared" si="55"/>
        <v>17.64906683274333</v>
      </c>
      <c r="CI26" s="9">
        <f t="shared" si="3"/>
        <v>17.64906683274333</v>
      </c>
      <c r="CJ26" s="9">
        <f t="shared" si="3"/>
        <v>17.64906683274333</v>
      </c>
      <c r="CK26" s="9">
        <f t="shared" si="3"/>
        <v>17.64906683274333</v>
      </c>
      <c r="CL26" s="9">
        <f t="shared" si="3"/>
        <v>17.64906683274333</v>
      </c>
      <c r="CM26" s="9">
        <f t="shared" si="4"/>
        <v>17.64906683274333</v>
      </c>
      <c r="CN26" s="9">
        <f t="shared" si="4"/>
        <v>17.64906683274333</v>
      </c>
      <c r="CO26" s="9">
        <f t="shared" si="4"/>
        <v>17.64906683274333</v>
      </c>
      <c r="CP26" s="9">
        <f t="shared" si="4"/>
        <v>17.64906683274333</v>
      </c>
      <c r="CQ26" s="9">
        <f t="shared" si="9"/>
        <v>17.64906683274333</v>
      </c>
      <c r="CR26" s="9">
        <f t="shared" si="5"/>
        <v>17.64906683274333</v>
      </c>
      <c r="CS26" s="9">
        <f t="shared" si="9"/>
        <v>17.64906683274333</v>
      </c>
    </row>
    <row r="27" spans="1:97" x14ac:dyDescent="0.25">
      <c r="A27" s="8" t="s">
        <v>24</v>
      </c>
      <c r="B27" s="9">
        <f>AVERAGE(Ипотека!Z27:BV27)</f>
        <v>17.405139811319103</v>
      </c>
      <c r="C27" s="9">
        <f>$B$27</f>
        <v>17.405139811319103</v>
      </c>
      <c r="D27" s="9">
        <f t="shared" ref="D27:J27" si="58">$B$27</f>
        <v>17.405139811319103</v>
      </c>
      <c r="E27" s="9">
        <f t="shared" si="58"/>
        <v>17.405139811319103</v>
      </c>
      <c r="F27" s="9">
        <f t="shared" si="58"/>
        <v>17.405139811319103</v>
      </c>
      <c r="G27" s="9">
        <f t="shared" si="58"/>
        <v>17.405139811319103</v>
      </c>
      <c r="H27" s="9">
        <f t="shared" si="58"/>
        <v>17.405139811319103</v>
      </c>
      <c r="I27" s="9">
        <f t="shared" si="58"/>
        <v>17.405139811319103</v>
      </c>
      <c r="J27" s="9">
        <f t="shared" si="58"/>
        <v>17.405139811319103</v>
      </c>
      <c r="K27" s="9">
        <f t="shared" ref="K27:AK27" si="59">$B$27</f>
        <v>17.405139811319103</v>
      </c>
      <c r="L27" s="9">
        <f t="shared" si="59"/>
        <v>17.405139811319103</v>
      </c>
      <c r="M27" s="9">
        <f t="shared" si="59"/>
        <v>17.405139811319103</v>
      </c>
      <c r="N27" s="9">
        <f t="shared" si="59"/>
        <v>17.405139811319103</v>
      </c>
      <c r="O27" s="9">
        <f t="shared" si="59"/>
        <v>17.405139811319103</v>
      </c>
      <c r="P27" s="9">
        <f t="shared" si="59"/>
        <v>17.405139811319103</v>
      </c>
      <c r="Q27" s="9">
        <f t="shared" si="59"/>
        <v>17.405139811319103</v>
      </c>
      <c r="R27" s="9">
        <f t="shared" si="59"/>
        <v>17.405139811319103</v>
      </c>
      <c r="S27" s="9">
        <f t="shared" si="59"/>
        <v>17.405139811319103</v>
      </c>
      <c r="T27" s="9">
        <f t="shared" si="59"/>
        <v>17.405139811319103</v>
      </c>
      <c r="U27" s="9">
        <f t="shared" si="59"/>
        <v>17.405139811319103</v>
      </c>
      <c r="V27" s="9">
        <f t="shared" si="59"/>
        <v>17.405139811319103</v>
      </c>
      <c r="W27" s="9">
        <f t="shared" si="59"/>
        <v>17.405139811319103</v>
      </c>
      <c r="X27" s="9">
        <f t="shared" si="59"/>
        <v>17.405139811319103</v>
      </c>
      <c r="Y27" s="9">
        <f t="shared" si="59"/>
        <v>17.405139811319103</v>
      </c>
      <c r="Z27" s="9">
        <f t="shared" si="59"/>
        <v>17.405139811319103</v>
      </c>
      <c r="AA27" s="9">
        <f t="shared" si="59"/>
        <v>17.405139811319103</v>
      </c>
      <c r="AB27" s="9">
        <f t="shared" si="59"/>
        <v>17.405139811319103</v>
      </c>
      <c r="AC27" s="9">
        <f t="shared" si="59"/>
        <v>17.405139811319103</v>
      </c>
      <c r="AD27" s="9">
        <f t="shared" si="59"/>
        <v>17.405139811319103</v>
      </c>
      <c r="AE27" s="9">
        <f t="shared" si="59"/>
        <v>17.405139811319103</v>
      </c>
      <c r="AF27" s="9">
        <f t="shared" si="59"/>
        <v>17.405139811319103</v>
      </c>
      <c r="AG27" s="9">
        <f t="shared" si="59"/>
        <v>17.405139811319103</v>
      </c>
      <c r="AH27" s="9">
        <f t="shared" si="59"/>
        <v>17.405139811319103</v>
      </c>
      <c r="AI27" s="9">
        <f t="shared" si="59"/>
        <v>17.405139811319103</v>
      </c>
      <c r="AJ27" s="9">
        <f t="shared" si="59"/>
        <v>17.405139811319103</v>
      </c>
      <c r="AK27" s="9">
        <f t="shared" si="59"/>
        <v>17.405139811319103</v>
      </c>
      <c r="AL27" s="17">
        <f>AVERAGE(Ипотека!AL27:CH27)</f>
        <v>18.048399887096455</v>
      </c>
      <c r="AM27" s="9">
        <f t="shared" si="8"/>
        <v>18.048399887096455</v>
      </c>
      <c r="AN27" s="9">
        <f t="shared" si="55"/>
        <v>18.048399887096455</v>
      </c>
      <c r="AO27" s="9">
        <f t="shared" si="55"/>
        <v>18.048399887096455</v>
      </c>
      <c r="AP27" s="9">
        <f t="shared" si="55"/>
        <v>18.048399887096455</v>
      </c>
      <c r="AQ27" s="9">
        <f t="shared" si="55"/>
        <v>18.048399887096455</v>
      </c>
      <c r="AR27" s="9">
        <f t="shared" si="55"/>
        <v>18.048399887096455</v>
      </c>
      <c r="AS27" s="9">
        <f t="shared" si="55"/>
        <v>18.048399887096455</v>
      </c>
      <c r="AT27" s="9">
        <f t="shared" si="55"/>
        <v>18.048399887096455</v>
      </c>
      <c r="AU27" s="9">
        <f t="shared" si="55"/>
        <v>18.048399887096455</v>
      </c>
      <c r="AV27" s="9">
        <f t="shared" si="55"/>
        <v>18.048399887096455</v>
      </c>
      <c r="AW27" s="9">
        <f t="shared" si="55"/>
        <v>18.048399887096455</v>
      </c>
      <c r="AX27" s="9">
        <f t="shared" si="55"/>
        <v>18.048399887096455</v>
      </c>
      <c r="AY27" s="9">
        <f t="shared" si="55"/>
        <v>18.048399887096455</v>
      </c>
      <c r="AZ27" s="9">
        <f t="shared" si="55"/>
        <v>18.048399887096455</v>
      </c>
      <c r="BA27" s="9">
        <f t="shared" si="55"/>
        <v>18.048399887096455</v>
      </c>
      <c r="BB27" s="9">
        <f t="shared" si="55"/>
        <v>18.048399887096455</v>
      </c>
      <c r="BC27" s="9">
        <f t="shared" si="55"/>
        <v>18.048399887096455</v>
      </c>
      <c r="BD27" s="9">
        <f t="shared" si="55"/>
        <v>18.048399887096455</v>
      </c>
      <c r="BE27" s="9">
        <f t="shared" si="55"/>
        <v>18.048399887096455</v>
      </c>
      <c r="BF27" s="9">
        <f t="shared" si="55"/>
        <v>18.048399887096455</v>
      </c>
      <c r="BG27" s="9">
        <f t="shared" si="55"/>
        <v>18.048399887096455</v>
      </c>
      <c r="BH27" s="9">
        <f t="shared" si="55"/>
        <v>18.048399887096455</v>
      </c>
      <c r="BI27" s="9">
        <f t="shared" si="55"/>
        <v>18.048399887096455</v>
      </c>
      <c r="BJ27" s="9">
        <f t="shared" si="55"/>
        <v>18.048399887096455</v>
      </c>
      <c r="BK27" s="9">
        <f t="shared" si="55"/>
        <v>18.048399887096455</v>
      </c>
      <c r="BL27" s="9">
        <f t="shared" si="55"/>
        <v>18.048399887096455</v>
      </c>
      <c r="BM27" s="9">
        <f t="shared" si="55"/>
        <v>18.048399887096455</v>
      </c>
      <c r="BN27" s="9">
        <f t="shared" si="55"/>
        <v>18.048399887096455</v>
      </c>
      <c r="BO27" s="9">
        <f t="shared" si="55"/>
        <v>18.048399887096455</v>
      </c>
      <c r="BP27" s="9">
        <f t="shared" si="55"/>
        <v>18.048399887096455</v>
      </c>
      <c r="BQ27" s="9">
        <f t="shared" si="55"/>
        <v>18.048399887096455</v>
      </c>
      <c r="BR27" s="9">
        <f t="shared" si="55"/>
        <v>18.048399887096455</v>
      </c>
      <c r="BS27" s="9">
        <f t="shared" si="55"/>
        <v>18.048399887096455</v>
      </c>
      <c r="BT27" s="9">
        <f t="shared" si="55"/>
        <v>18.048399887096455</v>
      </c>
      <c r="BU27" s="9">
        <f t="shared" si="55"/>
        <v>18.048399887096455</v>
      </c>
      <c r="BV27" s="9">
        <f t="shared" si="55"/>
        <v>18.048399887096455</v>
      </c>
      <c r="BW27" s="9">
        <f t="shared" si="55"/>
        <v>18.048399887096455</v>
      </c>
      <c r="BX27" s="9">
        <f t="shared" si="55"/>
        <v>18.048399887096455</v>
      </c>
      <c r="BY27" s="9">
        <f t="shared" si="55"/>
        <v>18.048399887096455</v>
      </c>
      <c r="BZ27" s="9">
        <f t="shared" si="55"/>
        <v>18.048399887096455</v>
      </c>
      <c r="CA27" s="9">
        <f t="shared" si="55"/>
        <v>18.048399887096455</v>
      </c>
      <c r="CB27" s="9">
        <f t="shared" si="55"/>
        <v>18.048399887096455</v>
      </c>
      <c r="CC27" s="9">
        <f t="shared" si="55"/>
        <v>18.048399887096455</v>
      </c>
      <c r="CD27" s="9">
        <f t="shared" si="55"/>
        <v>18.048399887096455</v>
      </c>
      <c r="CE27" s="9">
        <f t="shared" si="55"/>
        <v>18.048399887096455</v>
      </c>
      <c r="CF27" s="9">
        <f t="shared" si="55"/>
        <v>18.048399887096455</v>
      </c>
      <c r="CG27" s="9">
        <f t="shared" si="55"/>
        <v>18.048399887096455</v>
      </c>
      <c r="CH27" s="9">
        <f t="shared" si="55"/>
        <v>18.048399887096455</v>
      </c>
      <c r="CI27" s="9">
        <f t="shared" si="3"/>
        <v>18.048399887096455</v>
      </c>
      <c r="CJ27" s="9">
        <f t="shared" si="3"/>
        <v>18.048399887096455</v>
      </c>
      <c r="CK27" s="9">
        <f t="shared" si="3"/>
        <v>18.048399887096455</v>
      </c>
      <c r="CL27" s="9">
        <f t="shared" si="3"/>
        <v>18.048399887096455</v>
      </c>
      <c r="CM27" s="9">
        <f t="shared" si="4"/>
        <v>18.048399887096455</v>
      </c>
      <c r="CN27" s="9">
        <f t="shared" si="4"/>
        <v>18.048399887096455</v>
      </c>
      <c r="CO27" s="9">
        <f t="shared" si="4"/>
        <v>18.048399887096455</v>
      </c>
      <c r="CP27" s="9">
        <f t="shared" si="4"/>
        <v>18.048399887096455</v>
      </c>
      <c r="CQ27" s="9">
        <f t="shared" si="9"/>
        <v>18.048399887096455</v>
      </c>
      <c r="CR27" s="9">
        <f t="shared" si="5"/>
        <v>18.048399887096455</v>
      </c>
      <c r="CS27" s="9">
        <f t="shared" si="9"/>
        <v>18.048399887096455</v>
      </c>
    </row>
    <row r="28" spans="1:97" x14ac:dyDescent="0.25">
      <c r="A28" s="8" t="s">
        <v>25</v>
      </c>
      <c r="B28" s="9">
        <f>AVERAGE(Ипотека!Z28:BV28)</f>
        <v>22.036130532303776</v>
      </c>
      <c r="C28" s="9">
        <f>$B$28</f>
        <v>22.036130532303776</v>
      </c>
      <c r="D28" s="9">
        <f t="shared" ref="D28:J28" si="60">$B$28</f>
        <v>22.036130532303776</v>
      </c>
      <c r="E28" s="9">
        <f t="shared" si="60"/>
        <v>22.036130532303776</v>
      </c>
      <c r="F28" s="9">
        <f t="shared" si="60"/>
        <v>22.036130532303776</v>
      </c>
      <c r="G28" s="9">
        <f t="shared" si="60"/>
        <v>22.036130532303776</v>
      </c>
      <c r="H28" s="9">
        <f t="shared" si="60"/>
        <v>22.036130532303776</v>
      </c>
      <c r="I28" s="9">
        <f t="shared" si="60"/>
        <v>22.036130532303776</v>
      </c>
      <c r="J28" s="9">
        <f t="shared" si="60"/>
        <v>22.036130532303776</v>
      </c>
      <c r="K28" s="9">
        <f t="shared" ref="K28:AK28" si="61">$B$28</f>
        <v>22.036130532303776</v>
      </c>
      <c r="L28" s="9">
        <f t="shared" si="61"/>
        <v>22.036130532303776</v>
      </c>
      <c r="M28" s="9">
        <f t="shared" si="61"/>
        <v>22.036130532303776</v>
      </c>
      <c r="N28" s="9">
        <f t="shared" si="61"/>
        <v>22.036130532303776</v>
      </c>
      <c r="O28" s="9">
        <f t="shared" si="61"/>
        <v>22.036130532303776</v>
      </c>
      <c r="P28" s="9">
        <f t="shared" si="61"/>
        <v>22.036130532303776</v>
      </c>
      <c r="Q28" s="9">
        <f t="shared" si="61"/>
        <v>22.036130532303776</v>
      </c>
      <c r="R28" s="9">
        <f t="shared" si="61"/>
        <v>22.036130532303776</v>
      </c>
      <c r="S28" s="9">
        <f t="shared" si="61"/>
        <v>22.036130532303776</v>
      </c>
      <c r="T28" s="9">
        <f t="shared" si="61"/>
        <v>22.036130532303776</v>
      </c>
      <c r="U28" s="9">
        <f t="shared" si="61"/>
        <v>22.036130532303776</v>
      </c>
      <c r="V28" s="9">
        <f t="shared" si="61"/>
        <v>22.036130532303776</v>
      </c>
      <c r="W28" s="9">
        <f t="shared" si="61"/>
        <v>22.036130532303776</v>
      </c>
      <c r="X28" s="9">
        <f t="shared" si="61"/>
        <v>22.036130532303776</v>
      </c>
      <c r="Y28" s="9">
        <f t="shared" si="61"/>
        <v>22.036130532303776</v>
      </c>
      <c r="Z28" s="9">
        <f t="shared" si="61"/>
        <v>22.036130532303776</v>
      </c>
      <c r="AA28" s="9">
        <f t="shared" si="61"/>
        <v>22.036130532303776</v>
      </c>
      <c r="AB28" s="9">
        <f t="shared" si="61"/>
        <v>22.036130532303776</v>
      </c>
      <c r="AC28" s="9">
        <f t="shared" si="61"/>
        <v>22.036130532303776</v>
      </c>
      <c r="AD28" s="9">
        <f t="shared" si="61"/>
        <v>22.036130532303776</v>
      </c>
      <c r="AE28" s="9">
        <f t="shared" si="61"/>
        <v>22.036130532303776</v>
      </c>
      <c r="AF28" s="9">
        <f t="shared" si="61"/>
        <v>22.036130532303776</v>
      </c>
      <c r="AG28" s="9">
        <f t="shared" si="61"/>
        <v>22.036130532303776</v>
      </c>
      <c r="AH28" s="9">
        <f t="shared" si="61"/>
        <v>22.036130532303776</v>
      </c>
      <c r="AI28" s="9">
        <f t="shared" si="61"/>
        <v>22.036130532303776</v>
      </c>
      <c r="AJ28" s="9">
        <f t="shared" si="61"/>
        <v>22.036130532303776</v>
      </c>
      <c r="AK28" s="9">
        <f t="shared" si="61"/>
        <v>22.036130532303776</v>
      </c>
      <c r="AL28" s="17">
        <f>AVERAGE(Ипотека!AL28:CH28)</f>
        <v>22.116671908487724</v>
      </c>
      <c r="AM28" s="9">
        <f t="shared" si="8"/>
        <v>22.116671908487724</v>
      </c>
      <c r="AN28" s="9">
        <f t="shared" si="55"/>
        <v>22.116671908487724</v>
      </c>
      <c r="AO28" s="9">
        <f t="shared" si="55"/>
        <v>22.116671908487724</v>
      </c>
      <c r="AP28" s="9">
        <f t="shared" si="55"/>
        <v>22.116671908487724</v>
      </c>
      <c r="AQ28" s="9">
        <f t="shared" si="55"/>
        <v>22.116671908487724</v>
      </c>
      <c r="AR28" s="9">
        <f t="shared" si="55"/>
        <v>22.116671908487724</v>
      </c>
      <c r="AS28" s="9">
        <f t="shared" si="55"/>
        <v>22.116671908487724</v>
      </c>
      <c r="AT28" s="9">
        <f t="shared" si="55"/>
        <v>22.116671908487724</v>
      </c>
      <c r="AU28" s="9">
        <f t="shared" si="55"/>
        <v>22.116671908487724</v>
      </c>
      <c r="AV28" s="9">
        <f t="shared" si="55"/>
        <v>22.116671908487724</v>
      </c>
      <c r="AW28" s="9">
        <f t="shared" si="55"/>
        <v>22.116671908487724</v>
      </c>
      <c r="AX28" s="9">
        <f t="shared" si="55"/>
        <v>22.116671908487724</v>
      </c>
      <c r="AY28" s="9">
        <f t="shared" si="55"/>
        <v>22.116671908487724</v>
      </c>
      <c r="AZ28" s="9">
        <f t="shared" si="55"/>
        <v>22.116671908487724</v>
      </c>
      <c r="BA28" s="9">
        <f t="shared" si="55"/>
        <v>22.116671908487724</v>
      </c>
      <c r="BB28" s="9">
        <f t="shared" si="55"/>
        <v>22.116671908487724</v>
      </c>
      <c r="BC28" s="9">
        <f t="shared" si="55"/>
        <v>22.116671908487724</v>
      </c>
      <c r="BD28" s="9">
        <f t="shared" si="55"/>
        <v>22.116671908487724</v>
      </c>
      <c r="BE28" s="9">
        <f t="shared" si="55"/>
        <v>22.116671908487724</v>
      </c>
      <c r="BF28" s="9">
        <f t="shared" si="55"/>
        <v>22.116671908487724</v>
      </c>
      <c r="BG28" s="9">
        <f t="shared" si="55"/>
        <v>22.116671908487724</v>
      </c>
      <c r="BH28" s="9">
        <f t="shared" si="55"/>
        <v>22.116671908487724</v>
      </c>
      <c r="BI28" s="9">
        <f t="shared" si="55"/>
        <v>22.116671908487724</v>
      </c>
      <c r="BJ28" s="9">
        <f t="shared" si="55"/>
        <v>22.116671908487724</v>
      </c>
      <c r="BK28" s="9">
        <f t="shared" si="55"/>
        <v>22.116671908487724</v>
      </c>
      <c r="BL28" s="9">
        <f t="shared" si="55"/>
        <v>22.116671908487724</v>
      </c>
      <c r="BM28" s="9">
        <f t="shared" si="55"/>
        <v>22.116671908487724</v>
      </c>
      <c r="BN28" s="9">
        <f t="shared" si="55"/>
        <v>22.116671908487724</v>
      </c>
      <c r="BO28" s="9">
        <f t="shared" si="55"/>
        <v>22.116671908487724</v>
      </c>
      <c r="BP28" s="9">
        <f t="shared" si="55"/>
        <v>22.116671908487724</v>
      </c>
      <c r="BQ28" s="9">
        <f t="shared" si="55"/>
        <v>22.116671908487724</v>
      </c>
      <c r="BR28" s="9">
        <f t="shared" si="55"/>
        <v>22.116671908487724</v>
      </c>
      <c r="BS28" s="9">
        <f t="shared" si="55"/>
        <v>22.116671908487724</v>
      </c>
      <c r="BT28" s="9">
        <f t="shared" si="55"/>
        <v>22.116671908487724</v>
      </c>
      <c r="BU28" s="9">
        <f t="shared" si="55"/>
        <v>22.116671908487724</v>
      </c>
      <c r="BV28" s="9">
        <f t="shared" si="55"/>
        <v>22.116671908487724</v>
      </c>
      <c r="BW28" s="9">
        <f t="shared" si="55"/>
        <v>22.116671908487724</v>
      </c>
      <c r="BX28" s="9">
        <f t="shared" si="55"/>
        <v>22.116671908487724</v>
      </c>
      <c r="BY28" s="9">
        <f t="shared" si="55"/>
        <v>22.116671908487724</v>
      </c>
      <c r="BZ28" s="9">
        <f t="shared" si="55"/>
        <v>22.116671908487724</v>
      </c>
      <c r="CA28" s="9">
        <f t="shared" si="55"/>
        <v>22.116671908487724</v>
      </c>
      <c r="CB28" s="9">
        <f t="shared" si="55"/>
        <v>22.116671908487724</v>
      </c>
      <c r="CC28" s="9">
        <f t="shared" si="55"/>
        <v>22.116671908487724</v>
      </c>
      <c r="CD28" s="9">
        <f t="shared" si="55"/>
        <v>22.116671908487724</v>
      </c>
      <c r="CE28" s="9">
        <f t="shared" si="55"/>
        <v>22.116671908487724</v>
      </c>
      <c r="CF28" s="9">
        <f t="shared" si="55"/>
        <v>22.116671908487724</v>
      </c>
      <c r="CG28" s="9">
        <f t="shared" si="55"/>
        <v>22.116671908487724</v>
      </c>
      <c r="CH28" s="9">
        <f t="shared" si="55"/>
        <v>22.116671908487724</v>
      </c>
      <c r="CI28" s="9">
        <f t="shared" si="3"/>
        <v>22.116671908487724</v>
      </c>
      <c r="CJ28" s="9">
        <f t="shared" si="3"/>
        <v>22.116671908487724</v>
      </c>
      <c r="CK28" s="9">
        <f t="shared" si="3"/>
        <v>22.116671908487724</v>
      </c>
      <c r="CL28" s="9">
        <f t="shared" si="3"/>
        <v>22.116671908487724</v>
      </c>
      <c r="CM28" s="9">
        <f t="shared" si="4"/>
        <v>22.116671908487724</v>
      </c>
      <c r="CN28" s="9">
        <f t="shared" si="4"/>
        <v>22.116671908487724</v>
      </c>
      <c r="CO28" s="9">
        <f t="shared" si="4"/>
        <v>22.116671908487724</v>
      </c>
      <c r="CP28" s="9">
        <f t="shared" si="4"/>
        <v>22.116671908487724</v>
      </c>
      <c r="CQ28" s="9">
        <f t="shared" si="9"/>
        <v>22.116671908487724</v>
      </c>
      <c r="CR28" s="9">
        <f t="shared" si="5"/>
        <v>22.116671908487724</v>
      </c>
      <c r="CS28" s="9">
        <f t="shared" si="9"/>
        <v>22.116671908487724</v>
      </c>
    </row>
    <row r="29" spans="1:97" x14ac:dyDescent="0.25">
      <c r="A29" s="8" t="s">
        <v>26</v>
      </c>
      <c r="B29" s="9">
        <f>AVERAGE(Ипотека!Z29:BV29)</f>
        <v>22.359302817257348</v>
      </c>
      <c r="C29" s="9">
        <f>$B$29</f>
        <v>22.359302817257348</v>
      </c>
      <c r="D29" s="9">
        <f t="shared" ref="D29:J29" si="62">$B$29</f>
        <v>22.359302817257348</v>
      </c>
      <c r="E29" s="9">
        <f t="shared" si="62"/>
        <v>22.359302817257348</v>
      </c>
      <c r="F29" s="9">
        <f t="shared" si="62"/>
        <v>22.359302817257348</v>
      </c>
      <c r="G29" s="9">
        <f t="shared" si="62"/>
        <v>22.359302817257348</v>
      </c>
      <c r="H29" s="9">
        <f t="shared" si="62"/>
        <v>22.359302817257348</v>
      </c>
      <c r="I29" s="9">
        <f t="shared" si="62"/>
        <v>22.359302817257348</v>
      </c>
      <c r="J29" s="9">
        <f t="shared" si="62"/>
        <v>22.359302817257348</v>
      </c>
      <c r="K29" s="9">
        <f t="shared" ref="K29:AK29" si="63">$B$29</f>
        <v>22.359302817257348</v>
      </c>
      <c r="L29" s="9">
        <f t="shared" si="63"/>
        <v>22.359302817257348</v>
      </c>
      <c r="M29" s="9">
        <f t="shared" si="63"/>
        <v>22.359302817257348</v>
      </c>
      <c r="N29" s="9">
        <f t="shared" si="63"/>
        <v>22.359302817257348</v>
      </c>
      <c r="O29" s="9">
        <f t="shared" si="63"/>
        <v>22.359302817257348</v>
      </c>
      <c r="P29" s="9">
        <f t="shared" si="63"/>
        <v>22.359302817257348</v>
      </c>
      <c r="Q29" s="9">
        <f t="shared" si="63"/>
        <v>22.359302817257348</v>
      </c>
      <c r="R29" s="9">
        <f t="shared" si="63"/>
        <v>22.359302817257348</v>
      </c>
      <c r="S29" s="9">
        <f t="shared" si="63"/>
        <v>22.359302817257348</v>
      </c>
      <c r="T29" s="9">
        <f t="shared" si="63"/>
        <v>22.359302817257348</v>
      </c>
      <c r="U29" s="9">
        <f t="shared" si="63"/>
        <v>22.359302817257348</v>
      </c>
      <c r="V29" s="9">
        <f t="shared" si="63"/>
        <v>22.359302817257348</v>
      </c>
      <c r="W29" s="9">
        <f t="shared" si="63"/>
        <v>22.359302817257348</v>
      </c>
      <c r="X29" s="9">
        <f t="shared" si="63"/>
        <v>22.359302817257348</v>
      </c>
      <c r="Y29" s="9">
        <f t="shared" si="63"/>
        <v>22.359302817257348</v>
      </c>
      <c r="Z29" s="9">
        <f t="shared" si="63"/>
        <v>22.359302817257348</v>
      </c>
      <c r="AA29" s="9">
        <f t="shared" si="63"/>
        <v>22.359302817257348</v>
      </c>
      <c r="AB29" s="9">
        <f t="shared" si="63"/>
        <v>22.359302817257348</v>
      </c>
      <c r="AC29" s="9">
        <f t="shared" si="63"/>
        <v>22.359302817257348</v>
      </c>
      <c r="AD29" s="9">
        <f t="shared" si="63"/>
        <v>22.359302817257348</v>
      </c>
      <c r="AE29" s="9">
        <f t="shared" si="63"/>
        <v>22.359302817257348</v>
      </c>
      <c r="AF29" s="9">
        <f t="shared" si="63"/>
        <v>22.359302817257348</v>
      </c>
      <c r="AG29" s="9">
        <f t="shared" si="63"/>
        <v>22.359302817257348</v>
      </c>
      <c r="AH29" s="9">
        <f t="shared" si="63"/>
        <v>22.359302817257348</v>
      </c>
      <c r="AI29" s="9">
        <f t="shared" si="63"/>
        <v>22.359302817257348</v>
      </c>
      <c r="AJ29" s="9">
        <f t="shared" si="63"/>
        <v>22.359302817257348</v>
      </c>
      <c r="AK29" s="9">
        <f t="shared" si="63"/>
        <v>22.359302817257348</v>
      </c>
      <c r="AL29" s="17">
        <f>AVERAGE(Ипотека!AL29:CH29)</f>
        <v>20.760236218071455</v>
      </c>
      <c r="AM29" s="9">
        <f t="shared" si="8"/>
        <v>20.760236218071455</v>
      </c>
      <c r="AN29" s="9">
        <f t="shared" si="55"/>
        <v>20.760236218071455</v>
      </c>
      <c r="AO29" s="9">
        <f t="shared" si="55"/>
        <v>20.760236218071455</v>
      </c>
      <c r="AP29" s="9">
        <f t="shared" si="55"/>
        <v>20.760236218071455</v>
      </c>
      <c r="AQ29" s="9">
        <f t="shared" si="55"/>
        <v>20.760236218071455</v>
      </c>
      <c r="AR29" s="9">
        <f t="shared" si="55"/>
        <v>20.760236218071455</v>
      </c>
      <c r="AS29" s="9">
        <f t="shared" si="55"/>
        <v>20.760236218071455</v>
      </c>
      <c r="AT29" s="9">
        <f t="shared" si="55"/>
        <v>20.760236218071455</v>
      </c>
      <c r="AU29" s="9">
        <f t="shared" si="55"/>
        <v>20.760236218071455</v>
      </c>
      <c r="AV29" s="9">
        <f t="shared" si="55"/>
        <v>20.760236218071455</v>
      </c>
      <c r="AW29" s="9">
        <f t="shared" si="55"/>
        <v>20.760236218071455</v>
      </c>
      <c r="AX29" s="9">
        <f t="shared" si="55"/>
        <v>20.760236218071455</v>
      </c>
      <c r="AY29" s="9">
        <f t="shared" si="55"/>
        <v>20.760236218071455</v>
      </c>
      <c r="AZ29" s="9">
        <f t="shared" si="55"/>
        <v>20.760236218071455</v>
      </c>
      <c r="BA29" s="9">
        <f t="shared" si="55"/>
        <v>20.760236218071455</v>
      </c>
      <c r="BB29" s="9">
        <f t="shared" si="55"/>
        <v>20.760236218071455</v>
      </c>
      <c r="BC29" s="9">
        <f t="shared" si="55"/>
        <v>20.760236218071455</v>
      </c>
      <c r="BD29" s="9">
        <f t="shared" si="55"/>
        <v>20.760236218071455</v>
      </c>
      <c r="BE29" s="9">
        <f t="shared" si="55"/>
        <v>20.760236218071455</v>
      </c>
      <c r="BF29" s="9">
        <f t="shared" si="55"/>
        <v>20.760236218071455</v>
      </c>
      <c r="BG29" s="9">
        <f t="shared" si="55"/>
        <v>20.760236218071455</v>
      </c>
      <c r="BH29" s="9">
        <f t="shared" si="55"/>
        <v>20.760236218071455</v>
      </c>
      <c r="BI29" s="9">
        <f t="shared" si="55"/>
        <v>20.760236218071455</v>
      </c>
      <c r="BJ29" s="9">
        <f t="shared" si="55"/>
        <v>20.760236218071455</v>
      </c>
      <c r="BK29" s="9">
        <f t="shared" si="55"/>
        <v>20.760236218071455</v>
      </c>
      <c r="BL29" s="9">
        <f t="shared" si="55"/>
        <v>20.760236218071455</v>
      </c>
      <c r="BM29" s="9">
        <f t="shared" si="55"/>
        <v>20.760236218071455</v>
      </c>
      <c r="BN29" s="9">
        <f t="shared" si="55"/>
        <v>20.760236218071455</v>
      </c>
      <c r="BO29" s="9">
        <f t="shared" si="55"/>
        <v>20.760236218071455</v>
      </c>
      <c r="BP29" s="9">
        <f t="shared" si="55"/>
        <v>20.760236218071455</v>
      </c>
      <c r="BQ29" s="9">
        <f t="shared" si="55"/>
        <v>20.760236218071455</v>
      </c>
      <c r="BR29" s="9">
        <f t="shared" si="55"/>
        <v>20.760236218071455</v>
      </c>
      <c r="BS29" s="9">
        <f t="shared" si="55"/>
        <v>20.760236218071455</v>
      </c>
      <c r="BT29" s="9">
        <f t="shared" si="55"/>
        <v>20.760236218071455</v>
      </c>
      <c r="BU29" s="9">
        <f t="shared" si="55"/>
        <v>20.760236218071455</v>
      </c>
      <c r="BV29" s="9">
        <f t="shared" si="55"/>
        <v>20.760236218071455</v>
      </c>
      <c r="BW29" s="9">
        <f t="shared" si="55"/>
        <v>20.760236218071455</v>
      </c>
      <c r="BX29" s="9">
        <f t="shared" si="55"/>
        <v>20.760236218071455</v>
      </c>
      <c r="BY29" s="9">
        <f t="shared" si="55"/>
        <v>20.760236218071455</v>
      </c>
      <c r="BZ29" s="9">
        <f t="shared" si="55"/>
        <v>20.760236218071455</v>
      </c>
      <c r="CA29" s="9">
        <f t="shared" si="55"/>
        <v>20.760236218071455</v>
      </c>
      <c r="CB29" s="9">
        <f t="shared" si="55"/>
        <v>20.760236218071455</v>
      </c>
      <c r="CC29" s="9">
        <f t="shared" si="55"/>
        <v>20.760236218071455</v>
      </c>
      <c r="CD29" s="9">
        <f t="shared" si="55"/>
        <v>20.760236218071455</v>
      </c>
      <c r="CE29" s="9">
        <f t="shared" si="55"/>
        <v>20.760236218071455</v>
      </c>
      <c r="CF29" s="9">
        <f t="shared" si="55"/>
        <v>20.760236218071455</v>
      </c>
      <c r="CG29" s="9">
        <f t="shared" si="55"/>
        <v>20.760236218071455</v>
      </c>
      <c r="CH29" s="9">
        <f t="shared" si="55"/>
        <v>20.760236218071455</v>
      </c>
      <c r="CI29" s="9">
        <f t="shared" si="3"/>
        <v>20.760236218071455</v>
      </c>
      <c r="CJ29" s="9">
        <f t="shared" si="3"/>
        <v>20.760236218071455</v>
      </c>
      <c r="CK29" s="9">
        <f t="shared" si="3"/>
        <v>20.760236218071455</v>
      </c>
      <c r="CL29" s="9">
        <f t="shared" si="3"/>
        <v>20.760236218071455</v>
      </c>
      <c r="CM29" s="9">
        <f t="shared" si="4"/>
        <v>20.760236218071455</v>
      </c>
      <c r="CN29" s="9">
        <f t="shared" si="4"/>
        <v>20.760236218071455</v>
      </c>
      <c r="CO29" s="9">
        <f t="shared" si="4"/>
        <v>20.760236218071455</v>
      </c>
      <c r="CP29" s="9">
        <f t="shared" si="4"/>
        <v>20.760236218071455</v>
      </c>
      <c r="CQ29" s="9">
        <f t="shared" si="9"/>
        <v>20.760236218071455</v>
      </c>
      <c r="CR29" s="9">
        <f t="shared" si="5"/>
        <v>20.760236218071455</v>
      </c>
      <c r="CS29" s="9">
        <f t="shared" si="9"/>
        <v>20.760236218071455</v>
      </c>
    </row>
    <row r="30" spans="1:97" x14ac:dyDescent="0.25">
      <c r="A30" s="8" t="s">
        <v>27</v>
      </c>
      <c r="B30" s="9">
        <f>AVERAGE(Ипотека!Z30:BV30)</f>
        <v>19.553769565362575</v>
      </c>
      <c r="C30" s="9">
        <f>$B$30</f>
        <v>19.553769565362575</v>
      </c>
      <c r="D30" s="9">
        <f t="shared" ref="D30:J30" si="64">$B$30</f>
        <v>19.553769565362575</v>
      </c>
      <c r="E30" s="9">
        <f t="shared" si="64"/>
        <v>19.553769565362575</v>
      </c>
      <c r="F30" s="9">
        <f t="shared" si="64"/>
        <v>19.553769565362575</v>
      </c>
      <c r="G30" s="9">
        <f t="shared" si="64"/>
        <v>19.553769565362575</v>
      </c>
      <c r="H30" s="9">
        <f t="shared" si="64"/>
        <v>19.553769565362575</v>
      </c>
      <c r="I30" s="9">
        <f t="shared" si="64"/>
        <v>19.553769565362575</v>
      </c>
      <c r="J30" s="9">
        <f t="shared" si="64"/>
        <v>19.553769565362575</v>
      </c>
      <c r="K30" s="9">
        <f t="shared" ref="K30:AK30" si="65">$B$30</f>
        <v>19.553769565362575</v>
      </c>
      <c r="L30" s="9">
        <f t="shared" si="65"/>
        <v>19.553769565362575</v>
      </c>
      <c r="M30" s="9">
        <f t="shared" si="65"/>
        <v>19.553769565362575</v>
      </c>
      <c r="N30" s="9">
        <f t="shared" si="65"/>
        <v>19.553769565362575</v>
      </c>
      <c r="O30" s="9">
        <f t="shared" si="65"/>
        <v>19.553769565362575</v>
      </c>
      <c r="P30" s="9">
        <f t="shared" si="65"/>
        <v>19.553769565362575</v>
      </c>
      <c r="Q30" s="9">
        <f t="shared" si="65"/>
        <v>19.553769565362575</v>
      </c>
      <c r="R30" s="9">
        <f t="shared" si="65"/>
        <v>19.553769565362575</v>
      </c>
      <c r="S30" s="9">
        <f t="shared" si="65"/>
        <v>19.553769565362575</v>
      </c>
      <c r="T30" s="9">
        <f t="shared" si="65"/>
        <v>19.553769565362575</v>
      </c>
      <c r="U30" s="9">
        <f t="shared" si="65"/>
        <v>19.553769565362575</v>
      </c>
      <c r="V30" s="9">
        <f t="shared" si="65"/>
        <v>19.553769565362575</v>
      </c>
      <c r="W30" s="9">
        <f t="shared" si="65"/>
        <v>19.553769565362575</v>
      </c>
      <c r="X30" s="9">
        <f t="shared" si="65"/>
        <v>19.553769565362575</v>
      </c>
      <c r="Y30" s="9">
        <f t="shared" si="65"/>
        <v>19.553769565362575</v>
      </c>
      <c r="Z30" s="9">
        <f t="shared" si="65"/>
        <v>19.553769565362575</v>
      </c>
      <c r="AA30" s="9">
        <f t="shared" si="65"/>
        <v>19.553769565362575</v>
      </c>
      <c r="AB30" s="9">
        <f t="shared" si="65"/>
        <v>19.553769565362575</v>
      </c>
      <c r="AC30" s="9">
        <f t="shared" si="65"/>
        <v>19.553769565362575</v>
      </c>
      <c r="AD30" s="9">
        <f t="shared" si="65"/>
        <v>19.553769565362575</v>
      </c>
      <c r="AE30" s="9">
        <f t="shared" si="65"/>
        <v>19.553769565362575</v>
      </c>
      <c r="AF30" s="9">
        <f t="shared" si="65"/>
        <v>19.553769565362575</v>
      </c>
      <c r="AG30" s="9">
        <f t="shared" si="65"/>
        <v>19.553769565362575</v>
      </c>
      <c r="AH30" s="9">
        <f t="shared" si="65"/>
        <v>19.553769565362575</v>
      </c>
      <c r="AI30" s="9">
        <f t="shared" si="65"/>
        <v>19.553769565362575</v>
      </c>
      <c r="AJ30" s="9">
        <f t="shared" si="65"/>
        <v>19.553769565362575</v>
      </c>
      <c r="AK30" s="9">
        <f t="shared" si="65"/>
        <v>19.553769565362575</v>
      </c>
      <c r="AL30" s="17">
        <f>AVERAGE(Ипотека!AL30:CH30)</f>
        <v>19.052154152524679</v>
      </c>
      <c r="AM30" s="9">
        <f t="shared" si="8"/>
        <v>19.052154152524679</v>
      </c>
      <c r="AN30" s="9">
        <f t="shared" si="55"/>
        <v>19.052154152524679</v>
      </c>
      <c r="AO30" s="9">
        <f t="shared" si="55"/>
        <v>19.052154152524679</v>
      </c>
      <c r="AP30" s="9">
        <f t="shared" si="55"/>
        <v>19.052154152524679</v>
      </c>
      <c r="AQ30" s="9">
        <f t="shared" si="55"/>
        <v>19.052154152524679</v>
      </c>
      <c r="AR30" s="9">
        <f t="shared" si="55"/>
        <v>19.052154152524679</v>
      </c>
      <c r="AS30" s="9">
        <f t="shared" si="55"/>
        <v>19.052154152524679</v>
      </c>
      <c r="AT30" s="9">
        <f t="shared" si="55"/>
        <v>19.052154152524679</v>
      </c>
      <c r="AU30" s="9">
        <f t="shared" si="55"/>
        <v>19.052154152524679</v>
      </c>
      <c r="AV30" s="9">
        <f t="shared" si="55"/>
        <v>19.052154152524679</v>
      </c>
      <c r="AW30" s="9">
        <f t="shared" si="55"/>
        <v>19.052154152524679</v>
      </c>
      <c r="AX30" s="9">
        <f t="shared" si="55"/>
        <v>19.052154152524679</v>
      </c>
      <c r="AY30" s="9">
        <f t="shared" si="55"/>
        <v>19.052154152524679</v>
      </c>
      <c r="AZ30" s="9">
        <f t="shared" si="55"/>
        <v>19.052154152524679</v>
      </c>
      <c r="BA30" s="9">
        <f t="shared" si="55"/>
        <v>19.052154152524679</v>
      </c>
      <c r="BB30" s="9">
        <f t="shared" si="55"/>
        <v>19.052154152524679</v>
      </c>
      <c r="BC30" s="9">
        <f t="shared" si="55"/>
        <v>19.052154152524679</v>
      </c>
      <c r="BD30" s="9">
        <f t="shared" si="55"/>
        <v>19.052154152524679</v>
      </c>
      <c r="BE30" s="9">
        <f t="shared" si="55"/>
        <v>19.052154152524679</v>
      </c>
      <c r="BF30" s="9">
        <f t="shared" si="55"/>
        <v>19.052154152524679</v>
      </c>
      <c r="BG30" s="9">
        <f t="shared" si="55"/>
        <v>19.052154152524679</v>
      </c>
      <c r="BH30" s="9">
        <f t="shared" si="55"/>
        <v>19.052154152524679</v>
      </c>
      <c r="BI30" s="9">
        <f t="shared" ref="AN30:CH35" si="66">BH30</f>
        <v>19.052154152524679</v>
      </c>
      <c r="BJ30" s="9">
        <f t="shared" si="66"/>
        <v>19.052154152524679</v>
      </c>
      <c r="BK30" s="9">
        <f t="shared" si="66"/>
        <v>19.052154152524679</v>
      </c>
      <c r="BL30" s="9">
        <f t="shared" si="66"/>
        <v>19.052154152524679</v>
      </c>
      <c r="BM30" s="9">
        <f t="shared" si="66"/>
        <v>19.052154152524679</v>
      </c>
      <c r="BN30" s="9">
        <f t="shared" si="66"/>
        <v>19.052154152524679</v>
      </c>
      <c r="BO30" s="9">
        <f t="shared" si="66"/>
        <v>19.052154152524679</v>
      </c>
      <c r="BP30" s="9">
        <f t="shared" si="66"/>
        <v>19.052154152524679</v>
      </c>
      <c r="BQ30" s="9">
        <f t="shared" si="66"/>
        <v>19.052154152524679</v>
      </c>
      <c r="BR30" s="9">
        <f t="shared" si="66"/>
        <v>19.052154152524679</v>
      </c>
      <c r="BS30" s="9">
        <f t="shared" si="66"/>
        <v>19.052154152524679</v>
      </c>
      <c r="BT30" s="9">
        <f t="shared" si="66"/>
        <v>19.052154152524679</v>
      </c>
      <c r="BU30" s="9">
        <f t="shared" si="66"/>
        <v>19.052154152524679</v>
      </c>
      <c r="BV30" s="9">
        <f t="shared" si="66"/>
        <v>19.052154152524679</v>
      </c>
      <c r="BW30" s="9">
        <f t="shared" si="66"/>
        <v>19.052154152524679</v>
      </c>
      <c r="BX30" s="9">
        <f t="shared" si="66"/>
        <v>19.052154152524679</v>
      </c>
      <c r="BY30" s="9">
        <f t="shared" si="66"/>
        <v>19.052154152524679</v>
      </c>
      <c r="BZ30" s="9">
        <f t="shared" si="66"/>
        <v>19.052154152524679</v>
      </c>
      <c r="CA30" s="9">
        <f t="shared" si="66"/>
        <v>19.052154152524679</v>
      </c>
      <c r="CB30" s="9">
        <f t="shared" si="66"/>
        <v>19.052154152524679</v>
      </c>
      <c r="CC30" s="9">
        <f t="shared" si="66"/>
        <v>19.052154152524679</v>
      </c>
      <c r="CD30" s="9">
        <f t="shared" si="66"/>
        <v>19.052154152524679</v>
      </c>
      <c r="CE30" s="9">
        <f t="shared" si="66"/>
        <v>19.052154152524679</v>
      </c>
      <c r="CF30" s="9">
        <f t="shared" si="66"/>
        <v>19.052154152524679</v>
      </c>
      <c r="CG30" s="9">
        <f t="shared" si="66"/>
        <v>19.052154152524679</v>
      </c>
      <c r="CH30" s="9">
        <f t="shared" si="66"/>
        <v>19.052154152524679</v>
      </c>
      <c r="CI30" s="9">
        <f t="shared" si="3"/>
        <v>19.052154152524679</v>
      </c>
      <c r="CJ30" s="9">
        <f t="shared" si="3"/>
        <v>19.052154152524679</v>
      </c>
      <c r="CK30" s="9">
        <f t="shared" si="3"/>
        <v>19.052154152524679</v>
      </c>
      <c r="CL30" s="9">
        <f t="shared" si="3"/>
        <v>19.052154152524679</v>
      </c>
      <c r="CM30" s="9">
        <f t="shared" si="4"/>
        <v>19.052154152524679</v>
      </c>
      <c r="CN30" s="9">
        <f t="shared" si="4"/>
        <v>19.052154152524679</v>
      </c>
      <c r="CO30" s="9">
        <f t="shared" si="4"/>
        <v>19.052154152524679</v>
      </c>
      <c r="CP30" s="9">
        <f t="shared" si="4"/>
        <v>19.052154152524679</v>
      </c>
      <c r="CQ30" s="9">
        <f t="shared" si="9"/>
        <v>19.052154152524679</v>
      </c>
      <c r="CR30" s="9">
        <f t="shared" si="5"/>
        <v>19.052154152524679</v>
      </c>
      <c r="CS30" s="9">
        <f t="shared" si="9"/>
        <v>19.052154152524679</v>
      </c>
    </row>
    <row r="31" spans="1:97" x14ac:dyDescent="0.25">
      <c r="A31" s="8" t="s">
        <v>28</v>
      </c>
      <c r="B31" s="9">
        <f>AVERAGE(Ипотека!Z31:BV31)</f>
        <v>16.818715533272595</v>
      </c>
      <c r="C31" s="9">
        <f>$B$31</f>
        <v>16.818715533272595</v>
      </c>
      <c r="D31" s="9">
        <f t="shared" ref="D31:J31" si="67">$B$31</f>
        <v>16.818715533272595</v>
      </c>
      <c r="E31" s="9">
        <f t="shared" si="67"/>
        <v>16.818715533272595</v>
      </c>
      <c r="F31" s="9">
        <f t="shared" si="67"/>
        <v>16.818715533272595</v>
      </c>
      <c r="G31" s="9">
        <f t="shared" si="67"/>
        <v>16.818715533272595</v>
      </c>
      <c r="H31" s="9">
        <f t="shared" si="67"/>
        <v>16.818715533272595</v>
      </c>
      <c r="I31" s="9">
        <f t="shared" si="67"/>
        <v>16.818715533272595</v>
      </c>
      <c r="J31" s="9">
        <f t="shared" si="67"/>
        <v>16.818715533272595</v>
      </c>
      <c r="K31" s="9">
        <f t="shared" ref="K31:AK31" si="68">$B$31</f>
        <v>16.818715533272595</v>
      </c>
      <c r="L31" s="9">
        <f t="shared" si="68"/>
        <v>16.818715533272595</v>
      </c>
      <c r="M31" s="9">
        <f t="shared" si="68"/>
        <v>16.818715533272595</v>
      </c>
      <c r="N31" s="9">
        <f t="shared" si="68"/>
        <v>16.818715533272595</v>
      </c>
      <c r="O31" s="9">
        <f t="shared" si="68"/>
        <v>16.818715533272595</v>
      </c>
      <c r="P31" s="9">
        <f t="shared" si="68"/>
        <v>16.818715533272595</v>
      </c>
      <c r="Q31" s="9">
        <f t="shared" si="68"/>
        <v>16.818715533272595</v>
      </c>
      <c r="R31" s="9">
        <f t="shared" si="68"/>
        <v>16.818715533272595</v>
      </c>
      <c r="S31" s="9">
        <f t="shared" si="68"/>
        <v>16.818715533272595</v>
      </c>
      <c r="T31" s="9">
        <f t="shared" si="68"/>
        <v>16.818715533272595</v>
      </c>
      <c r="U31" s="9">
        <f t="shared" si="68"/>
        <v>16.818715533272595</v>
      </c>
      <c r="V31" s="9">
        <f t="shared" si="68"/>
        <v>16.818715533272595</v>
      </c>
      <c r="W31" s="9">
        <f t="shared" si="68"/>
        <v>16.818715533272595</v>
      </c>
      <c r="X31" s="9">
        <f t="shared" si="68"/>
        <v>16.818715533272595</v>
      </c>
      <c r="Y31" s="9">
        <f t="shared" si="68"/>
        <v>16.818715533272595</v>
      </c>
      <c r="Z31" s="9">
        <f t="shared" si="68"/>
        <v>16.818715533272595</v>
      </c>
      <c r="AA31" s="9">
        <f t="shared" si="68"/>
        <v>16.818715533272595</v>
      </c>
      <c r="AB31" s="9">
        <f t="shared" si="68"/>
        <v>16.818715533272595</v>
      </c>
      <c r="AC31" s="9">
        <f t="shared" si="68"/>
        <v>16.818715533272595</v>
      </c>
      <c r="AD31" s="9">
        <f t="shared" si="68"/>
        <v>16.818715533272595</v>
      </c>
      <c r="AE31" s="9">
        <f t="shared" si="68"/>
        <v>16.818715533272595</v>
      </c>
      <c r="AF31" s="9">
        <f t="shared" si="68"/>
        <v>16.818715533272595</v>
      </c>
      <c r="AG31" s="9">
        <f t="shared" si="68"/>
        <v>16.818715533272595</v>
      </c>
      <c r="AH31" s="9">
        <f t="shared" si="68"/>
        <v>16.818715533272595</v>
      </c>
      <c r="AI31" s="9">
        <f t="shared" si="68"/>
        <v>16.818715533272595</v>
      </c>
      <c r="AJ31" s="9">
        <f t="shared" si="68"/>
        <v>16.818715533272595</v>
      </c>
      <c r="AK31" s="9">
        <f t="shared" si="68"/>
        <v>16.818715533272595</v>
      </c>
      <c r="AL31" s="17">
        <f>AVERAGE(Ипотека!AL31:CH31)</f>
        <v>16.60342323287465</v>
      </c>
      <c r="AM31" s="9">
        <f t="shared" si="8"/>
        <v>16.60342323287465</v>
      </c>
      <c r="AN31" s="9">
        <f t="shared" si="66"/>
        <v>16.60342323287465</v>
      </c>
      <c r="AO31" s="9">
        <f t="shared" si="66"/>
        <v>16.60342323287465</v>
      </c>
      <c r="AP31" s="9">
        <f t="shared" si="66"/>
        <v>16.60342323287465</v>
      </c>
      <c r="AQ31" s="9">
        <f t="shared" si="66"/>
        <v>16.60342323287465</v>
      </c>
      <c r="AR31" s="9">
        <f t="shared" si="66"/>
        <v>16.60342323287465</v>
      </c>
      <c r="AS31" s="9">
        <f t="shared" si="66"/>
        <v>16.60342323287465</v>
      </c>
      <c r="AT31" s="9">
        <f t="shared" si="66"/>
        <v>16.60342323287465</v>
      </c>
      <c r="AU31" s="9">
        <f t="shared" si="66"/>
        <v>16.60342323287465</v>
      </c>
      <c r="AV31" s="9">
        <f t="shared" si="66"/>
        <v>16.60342323287465</v>
      </c>
      <c r="AW31" s="9">
        <f t="shared" si="66"/>
        <v>16.60342323287465</v>
      </c>
      <c r="AX31" s="9">
        <f t="shared" si="66"/>
        <v>16.60342323287465</v>
      </c>
      <c r="AY31" s="9">
        <f t="shared" si="66"/>
        <v>16.60342323287465</v>
      </c>
      <c r="AZ31" s="9">
        <f t="shared" si="66"/>
        <v>16.60342323287465</v>
      </c>
      <c r="BA31" s="9">
        <f t="shared" si="66"/>
        <v>16.60342323287465</v>
      </c>
      <c r="BB31" s="9">
        <f t="shared" si="66"/>
        <v>16.60342323287465</v>
      </c>
      <c r="BC31" s="9">
        <f t="shared" si="66"/>
        <v>16.60342323287465</v>
      </c>
      <c r="BD31" s="9">
        <f t="shared" si="66"/>
        <v>16.60342323287465</v>
      </c>
      <c r="BE31" s="9">
        <f t="shared" si="66"/>
        <v>16.60342323287465</v>
      </c>
      <c r="BF31" s="9">
        <f t="shared" si="66"/>
        <v>16.60342323287465</v>
      </c>
      <c r="BG31" s="9">
        <f t="shared" si="66"/>
        <v>16.60342323287465</v>
      </c>
      <c r="BH31" s="9">
        <f t="shared" si="66"/>
        <v>16.60342323287465</v>
      </c>
      <c r="BI31" s="9">
        <f t="shared" si="66"/>
        <v>16.60342323287465</v>
      </c>
      <c r="BJ31" s="9">
        <f t="shared" si="66"/>
        <v>16.60342323287465</v>
      </c>
      <c r="BK31" s="9">
        <f t="shared" si="66"/>
        <v>16.60342323287465</v>
      </c>
      <c r="BL31" s="9">
        <f t="shared" si="66"/>
        <v>16.60342323287465</v>
      </c>
      <c r="BM31" s="9">
        <f t="shared" si="66"/>
        <v>16.60342323287465</v>
      </c>
      <c r="BN31" s="9">
        <f t="shared" si="66"/>
        <v>16.60342323287465</v>
      </c>
      <c r="BO31" s="9">
        <f t="shared" si="66"/>
        <v>16.60342323287465</v>
      </c>
      <c r="BP31" s="9">
        <f t="shared" si="66"/>
        <v>16.60342323287465</v>
      </c>
      <c r="BQ31" s="9">
        <f t="shared" si="66"/>
        <v>16.60342323287465</v>
      </c>
      <c r="BR31" s="9">
        <f t="shared" si="66"/>
        <v>16.60342323287465</v>
      </c>
      <c r="BS31" s="9">
        <f t="shared" si="66"/>
        <v>16.60342323287465</v>
      </c>
      <c r="BT31" s="9">
        <f t="shared" si="66"/>
        <v>16.60342323287465</v>
      </c>
      <c r="BU31" s="9">
        <f t="shared" si="66"/>
        <v>16.60342323287465</v>
      </c>
      <c r="BV31" s="9">
        <f t="shared" si="66"/>
        <v>16.60342323287465</v>
      </c>
      <c r="BW31" s="9">
        <f t="shared" si="66"/>
        <v>16.60342323287465</v>
      </c>
      <c r="BX31" s="9">
        <f t="shared" si="66"/>
        <v>16.60342323287465</v>
      </c>
      <c r="BY31" s="9">
        <f t="shared" si="66"/>
        <v>16.60342323287465</v>
      </c>
      <c r="BZ31" s="9">
        <f t="shared" si="66"/>
        <v>16.60342323287465</v>
      </c>
      <c r="CA31" s="9">
        <f t="shared" si="66"/>
        <v>16.60342323287465</v>
      </c>
      <c r="CB31" s="9">
        <f t="shared" si="66"/>
        <v>16.60342323287465</v>
      </c>
      <c r="CC31" s="9">
        <f t="shared" si="66"/>
        <v>16.60342323287465</v>
      </c>
      <c r="CD31" s="9">
        <f t="shared" si="66"/>
        <v>16.60342323287465</v>
      </c>
      <c r="CE31" s="9">
        <f t="shared" si="66"/>
        <v>16.60342323287465</v>
      </c>
      <c r="CF31" s="9">
        <f t="shared" si="66"/>
        <v>16.60342323287465</v>
      </c>
      <c r="CG31" s="9">
        <f t="shared" si="66"/>
        <v>16.60342323287465</v>
      </c>
      <c r="CH31" s="9">
        <f t="shared" si="66"/>
        <v>16.60342323287465</v>
      </c>
      <c r="CI31" s="9">
        <f t="shared" si="3"/>
        <v>16.60342323287465</v>
      </c>
      <c r="CJ31" s="9">
        <f t="shared" si="3"/>
        <v>16.60342323287465</v>
      </c>
      <c r="CK31" s="9">
        <f t="shared" si="3"/>
        <v>16.60342323287465</v>
      </c>
      <c r="CL31" s="9">
        <f t="shared" si="3"/>
        <v>16.60342323287465</v>
      </c>
      <c r="CM31" s="9">
        <f t="shared" si="4"/>
        <v>16.60342323287465</v>
      </c>
      <c r="CN31" s="9">
        <f t="shared" si="4"/>
        <v>16.60342323287465</v>
      </c>
      <c r="CO31" s="9">
        <f t="shared" si="4"/>
        <v>16.60342323287465</v>
      </c>
      <c r="CP31" s="9">
        <f t="shared" si="4"/>
        <v>16.60342323287465</v>
      </c>
      <c r="CQ31" s="9">
        <f t="shared" si="9"/>
        <v>16.60342323287465</v>
      </c>
      <c r="CR31" s="9">
        <f t="shared" si="5"/>
        <v>16.60342323287465</v>
      </c>
      <c r="CS31" s="9">
        <f t="shared" si="9"/>
        <v>16.60342323287465</v>
      </c>
    </row>
    <row r="32" spans="1:97" x14ac:dyDescent="0.25">
      <c r="A32" s="8" t="s">
        <v>29</v>
      </c>
      <c r="B32" s="9">
        <f>AVERAGE(Ипотека!Z32:BV32)</f>
        <v>17.536555904606686</v>
      </c>
      <c r="C32" s="9">
        <f>$B$32</f>
        <v>17.536555904606686</v>
      </c>
      <c r="D32" s="9">
        <f t="shared" ref="D32:J32" si="69">$B$32</f>
        <v>17.536555904606686</v>
      </c>
      <c r="E32" s="9">
        <f t="shared" si="69"/>
        <v>17.536555904606686</v>
      </c>
      <c r="F32" s="9">
        <f t="shared" si="69"/>
        <v>17.536555904606686</v>
      </c>
      <c r="G32" s="9">
        <f t="shared" si="69"/>
        <v>17.536555904606686</v>
      </c>
      <c r="H32" s="9">
        <f t="shared" si="69"/>
        <v>17.536555904606686</v>
      </c>
      <c r="I32" s="9">
        <f t="shared" si="69"/>
        <v>17.536555904606686</v>
      </c>
      <c r="J32" s="9">
        <f t="shared" si="69"/>
        <v>17.536555904606686</v>
      </c>
      <c r="K32" s="9">
        <f t="shared" ref="K32:AK32" si="70">$B$32</f>
        <v>17.536555904606686</v>
      </c>
      <c r="L32" s="9">
        <f t="shared" si="70"/>
        <v>17.536555904606686</v>
      </c>
      <c r="M32" s="9">
        <f t="shared" si="70"/>
        <v>17.536555904606686</v>
      </c>
      <c r="N32" s="9">
        <f t="shared" si="70"/>
        <v>17.536555904606686</v>
      </c>
      <c r="O32" s="9">
        <f t="shared" si="70"/>
        <v>17.536555904606686</v>
      </c>
      <c r="P32" s="9">
        <f t="shared" si="70"/>
        <v>17.536555904606686</v>
      </c>
      <c r="Q32" s="9">
        <f t="shared" si="70"/>
        <v>17.536555904606686</v>
      </c>
      <c r="R32" s="9">
        <f t="shared" si="70"/>
        <v>17.536555904606686</v>
      </c>
      <c r="S32" s="9">
        <f t="shared" si="70"/>
        <v>17.536555904606686</v>
      </c>
      <c r="T32" s="9">
        <f t="shared" si="70"/>
        <v>17.536555904606686</v>
      </c>
      <c r="U32" s="9">
        <f t="shared" si="70"/>
        <v>17.536555904606686</v>
      </c>
      <c r="V32" s="9">
        <f t="shared" si="70"/>
        <v>17.536555904606686</v>
      </c>
      <c r="W32" s="9">
        <f t="shared" si="70"/>
        <v>17.536555904606686</v>
      </c>
      <c r="X32" s="9">
        <f t="shared" si="70"/>
        <v>17.536555904606686</v>
      </c>
      <c r="Y32" s="9">
        <f t="shared" si="70"/>
        <v>17.536555904606686</v>
      </c>
      <c r="Z32" s="9">
        <f t="shared" si="70"/>
        <v>17.536555904606686</v>
      </c>
      <c r="AA32" s="9">
        <f t="shared" si="70"/>
        <v>17.536555904606686</v>
      </c>
      <c r="AB32" s="9">
        <f t="shared" si="70"/>
        <v>17.536555904606686</v>
      </c>
      <c r="AC32" s="9">
        <f t="shared" si="70"/>
        <v>17.536555904606686</v>
      </c>
      <c r="AD32" s="9">
        <f t="shared" si="70"/>
        <v>17.536555904606686</v>
      </c>
      <c r="AE32" s="9">
        <f t="shared" si="70"/>
        <v>17.536555904606686</v>
      </c>
      <c r="AF32" s="9">
        <f t="shared" si="70"/>
        <v>17.536555904606686</v>
      </c>
      <c r="AG32" s="9">
        <f t="shared" si="70"/>
        <v>17.536555904606686</v>
      </c>
      <c r="AH32" s="9">
        <f t="shared" si="70"/>
        <v>17.536555904606686</v>
      </c>
      <c r="AI32" s="9">
        <f t="shared" si="70"/>
        <v>17.536555904606686</v>
      </c>
      <c r="AJ32" s="9">
        <f t="shared" si="70"/>
        <v>17.536555904606686</v>
      </c>
      <c r="AK32" s="9">
        <f t="shared" si="70"/>
        <v>17.536555904606686</v>
      </c>
      <c r="AL32" s="17">
        <f>AVERAGE(Ипотека!AL32:CH32)</f>
        <v>17.50864733344558</v>
      </c>
      <c r="AM32" s="9">
        <f t="shared" si="8"/>
        <v>17.50864733344558</v>
      </c>
      <c r="AN32" s="9">
        <f t="shared" si="66"/>
        <v>17.50864733344558</v>
      </c>
      <c r="AO32" s="9">
        <f t="shared" si="66"/>
        <v>17.50864733344558</v>
      </c>
      <c r="AP32" s="9">
        <f t="shared" si="66"/>
        <v>17.50864733344558</v>
      </c>
      <c r="AQ32" s="9">
        <f t="shared" si="66"/>
        <v>17.50864733344558</v>
      </c>
      <c r="AR32" s="9">
        <f t="shared" si="66"/>
        <v>17.50864733344558</v>
      </c>
      <c r="AS32" s="9">
        <f t="shared" si="66"/>
        <v>17.50864733344558</v>
      </c>
      <c r="AT32" s="9">
        <f t="shared" si="66"/>
        <v>17.50864733344558</v>
      </c>
      <c r="AU32" s="9">
        <f t="shared" si="66"/>
        <v>17.50864733344558</v>
      </c>
      <c r="AV32" s="9">
        <f t="shared" si="66"/>
        <v>17.50864733344558</v>
      </c>
      <c r="AW32" s="9">
        <f t="shared" si="66"/>
        <v>17.50864733344558</v>
      </c>
      <c r="AX32" s="9">
        <f t="shared" si="66"/>
        <v>17.50864733344558</v>
      </c>
      <c r="AY32" s="9">
        <f t="shared" si="66"/>
        <v>17.50864733344558</v>
      </c>
      <c r="AZ32" s="9">
        <f t="shared" si="66"/>
        <v>17.50864733344558</v>
      </c>
      <c r="BA32" s="9">
        <f t="shared" si="66"/>
        <v>17.50864733344558</v>
      </c>
      <c r="BB32" s="9">
        <f t="shared" si="66"/>
        <v>17.50864733344558</v>
      </c>
      <c r="BC32" s="9">
        <f t="shared" si="66"/>
        <v>17.50864733344558</v>
      </c>
      <c r="BD32" s="9">
        <f t="shared" si="66"/>
        <v>17.50864733344558</v>
      </c>
      <c r="BE32" s="9">
        <f t="shared" si="66"/>
        <v>17.50864733344558</v>
      </c>
      <c r="BF32" s="9">
        <f t="shared" si="66"/>
        <v>17.50864733344558</v>
      </c>
      <c r="BG32" s="9">
        <f t="shared" si="66"/>
        <v>17.50864733344558</v>
      </c>
      <c r="BH32" s="9">
        <f t="shared" si="66"/>
        <v>17.50864733344558</v>
      </c>
      <c r="BI32" s="9">
        <f t="shared" si="66"/>
        <v>17.50864733344558</v>
      </c>
      <c r="BJ32" s="9">
        <f t="shared" si="66"/>
        <v>17.50864733344558</v>
      </c>
      <c r="BK32" s="9">
        <f t="shared" si="66"/>
        <v>17.50864733344558</v>
      </c>
      <c r="BL32" s="9">
        <f t="shared" si="66"/>
        <v>17.50864733344558</v>
      </c>
      <c r="BM32" s="9">
        <f t="shared" si="66"/>
        <v>17.50864733344558</v>
      </c>
      <c r="BN32" s="9">
        <f t="shared" si="66"/>
        <v>17.50864733344558</v>
      </c>
      <c r="BO32" s="9">
        <f t="shared" si="66"/>
        <v>17.50864733344558</v>
      </c>
      <c r="BP32" s="9">
        <f t="shared" si="66"/>
        <v>17.50864733344558</v>
      </c>
      <c r="BQ32" s="9">
        <f t="shared" si="66"/>
        <v>17.50864733344558</v>
      </c>
      <c r="BR32" s="9">
        <f t="shared" si="66"/>
        <v>17.50864733344558</v>
      </c>
      <c r="BS32" s="9">
        <f t="shared" si="66"/>
        <v>17.50864733344558</v>
      </c>
      <c r="BT32" s="9">
        <f t="shared" si="66"/>
        <v>17.50864733344558</v>
      </c>
      <c r="BU32" s="9">
        <f t="shared" si="66"/>
        <v>17.50864733344558</v>
      </c>
      <c r="BV32" s="9">
        <f t="shared" si="66"/>
        <v>17.50864733344558</v>
      </c>
      <c r="BW32" s="9">
        <f t="shared" si="66"/>
        <v>17.50864733344558</v>
      </c>
      <c r="BX32" s="9">
        <f t="shared" si="66"/>
        <v>17.50864733344558</v>
      </c>
      <c r="BY32" s="9">
        <f t="shared" si="66"/>
        <v>17.50864733344558</v>
      </c>
      <c r="BZ32" s="9">
        <f t="shared" si="66"/>
        <v>17.50864733344558</v>
      </c>
      <c r="CA32" s="9">
        <f t="shared" si="66"/>
        <v>17.50864733344558</v>
      </c>
      <c r="CB32" s="9">
        <f t="shared" si="66"/>
        <v>17.50864733344558</v>
      </c>
      <c r="CC32" s="9">
        <f t="shared" si="66"/>
        <v>17.50864733344558</v>
      </c>
      <c r="CD32" s="9">
        <f t="shared" si="66"/>
        <v>17.50864733344558</v>
      </c>
      <c r="CE32" s="9">
        <f t="shared" si="66"/>
        <v>17.50864733344558</v>
      </c>
      <c r="CF32" s="9">
        <f t="shared" si="66"/>
        <v>17.50864733344558</v>
      </c>
      <c r="CG32" s="9">
        <f t="shared" si="66"/>
        <v>17.50864733344558</v>
      </c>
      <c r="CH32" s="9">
        <f t="shared" si="66"/>
        <v>17.50864733344558</v>
      </c>
      <c r="CI32" s="9">
        <f t="shared" si="3"/>
        <v>17.50864733344558</v>
      </c>
      <c r="CJ32" s="9">
        <f t="shared" si="3"/>
        <v>17.50864733344558</v>
      </c>
      <c r="CK32" s="9">
        <f t="shared" si="3"/>
        <v>17.50864733344558</v>
      </c>
      <c r="CL32" s="9">
        <f t="shared" si="3"/>
        <v>17.50864733344558</v>
      </c>
      <c r="CM32" s="9">
        <f t="shared" si="4"/>
        <v>17.50864733344558</v>
      </c>
      <c r="CN32" s="9">
        <f t="shared" si="4"/>
        <v>17.50864733344558</v>
      </c>
      <c r="CO32" s="9">
        <f t="shared" si="4"/>
        <v>17.50864733344558</v>
      </c>
      <c r="CP32" s="9">
        <f t="shared" si="4"/>
        <v>17.50864733344558</v>
      </c>
      <c r="CQ32" s="9">
        <f t="shared" si="9"/>
        <v>17.50864733344558</v>
      </c>
      <c r="CR32" s="9">
        <f t="shared" si="5"/>
        <v>17.50864733344558</v>
      </c>
      <c r="CS32" s="9">
        <f t="shared" si="9"/>
        <v>17.50864733344558</v>
      </c>
    </row>
    <row r="33" spans="1:97" x14ac:dyDescent="0.25">
      <c r="A33" s="8" t="s">
        <v>30</v>
      </c>
      <c r="B33" s="9">
        <f>AVERAGE(Ипотека!Z33:BV33)</f>
        <v>22.947823444360647</v>
      </c>
      <c r="C33" s="9">
        <f>$B$33</f>
        <v>22.947823444360647</v>
      </c>
      <c r="D33" s="9">
        <f t="shared" ref="D33:J33" si="71">$B$33</f>
        <v>22.947823444360647</v>
      </c>
      <c r="E33" s="9">
        <f t="shared" si="71"/>
        <v>22.947823444360647</v>
      </c>
      <c r="F33" s="9">
        <f t="shared" si="71"/>
        <v>22.947823444360647</v>
      </c>
      <c r="G33" s="9">
        <f t="shared" si="71"/>
        <v>22.947823444360647</v>
      </c>
      <c r="H33" s="9">
        <f t="shared" si="71"/>
        <v>22.947823444360647</v>
      </c>
      <c r="I33" s="9">
        <f t="shared" si="71"/>
        <v>22.947823444360647</v>
      </c>
      <c r="J33" s="9">
        <f t="shared" si="71"/>
        <v>22.947823444360647</v>
      </c>
      <c r="K33" s="9">
        <f t="shared" ref="K33:AK33" si="72">$B$33</f>
        <v>22.947823444360647</v>
      </c>
      <c r="L33" s="9">
        <f t="shared" si="72"/>
        <v>22.947823444360647</v>
      </c>
      <c r="M33" s="9">
        <f t="shared" si="72"/>
        <v>22.947823444360647</v>
      </c>
      <c r="N33" s="9">
        <f t="shared" si="72"/>
        <v>22.947823444360647</v>
      </c>
      <c r="O33" s="9">
        <f t="shared" si="72"/>
        <v>22.947823444360647</v>
      </c>
      <c r="P33" s="9">
        <f t="shared" si="72"/>
        <v>22.947823444360647</v>
      </c>
      <c r="Q33" s="9">
        <f t="shared" si="72"/>
        <v>22.947823444360647</v>
      </c>
      <c r="R33" s="9">
        <f t="shared" si="72"/>
        <v>22.947823444360647</v>
      </c>
      <c r="S33" s="9">
        <f t="shared" si="72"/>
        <v>22.947823444360647</v>
      </c>
      <c r="T33" s="9">
        <f t="shared" si="72"/>
        <v>22.947823444360647</v>
      </c>
      <c r="U33" s="9">
        <f t="shared" si="72"/>
        <v>22.947823444360647</v>
      </c>
      <c r="V33" s="9">
        <f t="shared" si="72"/>
        <v>22.947823444360647</v>
      </c>
      <c r="W33" s="9">
        <f t="shared" si="72"/>
        <v>22.947823444360647</v>
      </c>
      <c r="X33" s="9">
        <f t="shared" si="72"/>
        <v>22.947823444360647</v>
      </c>
      <c r="Y33" s="9">
        <f t="shared" si="72"/>
        <v>22.947823444360647</v>
      </c>
      <c r="Z33" s="9">
        <f t="shared" si="72"/>
        <v>22.947823444360647</v>
      </c>
      <c r="AA33" s="9">
        <f t="shared" si="72"/>
        <v>22.947823444360647</v>
      </c>
      <c r="AB33" s="9">
        <f t="shared" si="72"/>
        <v>22.947823444360647</v>
      </c>
      <c r="AC33" s="9">
        <f t="shared" si="72"/>
        <v>22.947823444360647</v>
      </c>
      <c r="AD33" s="9">
        <f t="shared" si="72"/>
        <v>22.947823444360647</v>
      </c>
      <c r="AE33" s="9">
        <f t="shared" si="72"/>
        <v>22.947823444360647</v>
      </c>
      <c r="AF33" s="9">
        <f t="shared" si="72"/>
        <v>22.947823444360647</v>
      </c>
      <c r="AG33" s="9">
        <f t="shared" si="72"/>
        <v>22.947823444360647</v>
      </c>
      <c r="AH33" s="9">
        <f t="shared" si="72"/>
        <v>22.947823444360647</v>
      </c>
      <c r="AI33" s="9">
        <f t="shared" si="72"/>
        <v>22.947823444360647</v>
      </c>
      <c r="AJ33" s="9">
        <f t="shared" si="72"/>
        <v>22.947823444360647</v>
      </c>
      <c r="AK33" s="9">
        <f t="shared" si="72"/>
        <v>22.947823444360647</v>
      </c>
      <c r="AL33" s="17">
        <f>AVERAGE(Ипотека!AL33:CH33)</f>
        <v>20.569467117367811</v>
      </c>
      <c r="AM33" s="9">
        <f t="shared" si="8"/>
        <v>20.569467117367811</v>
      </c>
      <c r="AN33" s="9">
        <f t="shared" si="66"/>
        <v>20.569467117367811</v>
      </c>
      <c r="AO33" s="9">
        <f t="shared" si="66"/>
        <v>20.569467117367811</v>
      </c>
      <c r="AP33" s="9">
        <f t="shared" si="66"/>
        <v>20.569467117367811</v>
      </c>
      <c r="AQ33" s="9">
        <f t="shared" si="66"/>
        <v>20.569467117367811</v>
      </c>
      <c r="AR33" s="9">
        <f t="shared" si="66"/>
        <v>20.569467117367811</v>
      </c>
      <c r="AS33" s="9">
        <f t="shared" si="66"/>
        <v>20.569467117367811</v>
      </c>
      <c r="AT33" s="9">
        <f t="shared" si="66"/>
        <v>20.569467117367811</v>
      </c>
      <c r="AU33" s="9">
        <f t="shared" si="66"/>
        <v>20.569467117367811</v>
      </c>
      <c r="AV33" s="9">
        <f t="shared" si="66"/>
        <v>20.569467117367811</v>
      </c>
      <c r="AW33" s="9">
        <f t="shared" si="66"/>
        <v>20.569467117367811</v>
      </c>
      <c r="AX33" s="9">
        <f t="shared" si="66"/>
        <v>20.569467117367811</v>
      </c>
      <c r="AY33" s="9">
        <f t="shared" si="66"/>
        <v>20.569467117367811</v>
      </c>
      <c r="AZ33" s="9">
        <f t="shared" si="66"/>
        <v>20.569467117367811</v>
      </c>
      <c r="BA33" s="9">
        <f t="shared" si="66"/>
        <v>20.569467117367811</v>
      </c>
      <c r="BB33" s="9">
        <f t="shared" si="66"/>
        <v>20.569467117367811</v>
      </c>
      <c r="BC33" s="9">
        <f t="shared" si="66"/>
        <v>20.569467117367811</v>
      </c>
      <c r="BD33" s="9">
        <f t="shared" si="66"/>
        <v>20.569467117367811</v>
      </c>
      <c r="BE33" s="9">
        <f t="shared" si="66"/>
        <v>20.569467117367811</v>
      </c>
      <c r="BF33" s="9">
        <f t="shared" si="66"/>
        <v>20.569467117367811</v>
      </c>
      <c r="BG33" s="9">
        <f t="shared" si="66"/>
        <v>20.569467117367811</v>
      </c>
      <c r="BH33" s="9">
        <f t="shared" si="66"/>
        <v>20.569467117367811</v>
      </c>
      <c r="BI33" s="9">
        <f t="shared" si="66"/>
        <v>20.569467117367811</v>
      </c>
      <c r="BJ33" s="9">
        <f t="shared" si="66"/>
        <v>20.569467117367811</v>
      </c>
      <c r="BK33" s="9">
        <f t="shared" si="66"/>
        <v>20.569467117367811</v>
      </c>
      <c r="BL33" s="9">
        <f t="shared" si="66"/>
        <v>20.569467117367811</v>
      </c>
      <c r="BM33" s="9">
        <f t="shared" si="66"/>
        <v>20.569467117367811</v>
      </c>
      <c r="BN33" s="9">
        <f t="shared" si="66"/>
        <v>20.569467117367811</v>
      </c>
      <c r="BO33" s="9">
        <f t="shared" si="66"/>
        <v>20.569467117367811</v>
      </c>
      <c r="BP33" s="9">
        <f t="shared" si="66"/>
        <v>20.569467117367811</v>
      </c>
      <c r="BQ33" s="9">
        <f t="shared" si="66"/>
        <v>20.569467117367811</v>
      </c>
      <c r="BR33" s="9">
        <f t="shared" si="66"/>
        <v>20.569467117367811</v>
      </c>
      <c r="BS33" s="9">
        <f t="shared" si="66"/>
        <v>20.569467117367811</v>
      </c>
      <c r="BT33" s="9">
        <f t="shared" si="66"/>
        <v>20.569467117367811</v>
      </c>
      <c r="BU33" s="9">
        <f t="shared" si="66"/>
        <v>20.569467117367811</v>
      </c>
      <c r="BV33" s="9">
        <f t="shared" si="66"/>
        <v>20.569467117367811</v>
      </c>
      <c r="BW33" s="9">
        <f t="shared" si="66"/>
        <v>20.569467117367811</v>
      </c>
      <c r="BX33" s="9">
        <f t="shared" si="66"/>
        <v>20.569467117367811</v>
      </c>
      <c r="BY33" s="9">
        <f t="shared" si="66"/>
        <v>20.569467117367811</v>
      </c>
      <c r="BZ33" s="9">
        <f t="shared" si="66"/>
        <v>20.569467117367811</v>
      </c>
      <c r="CA33" s="9">
        <f t="shared" si="66"/>
        <v>20.569467117367811</v>
      </c>
      <c r="CB33" s="9">
        <f t="shared" si="66"/>
        <v>20.569467117367811</v>
      </c>
      <c r="CC33" s="9">
        <f t="shared" si="66"/>
        <v>20.569467117367811</v>
      </c>
      <c r="CD33" s="9">
        <f t="shared" si="66"/>
        <v>20.569467117367811</v>
      </c>
      <c r="CE33" s="9">
        <f t="shared" si="66"/>
        <v>20.569467117367811</v>
      </c>
      <c r="CF33" s="9">
        <f t="shared" si="66"/>
        <v>20.569467117367811</v>
      </c>
      <c r="CG33" s="9">
        <f t="shared" si="66"/>
        <v>20.569467117367811</v>
      </c>
      <c r="CH33" s="9">
        <f t="shared" si="66"/>
        <v>20.569467117367811</v>
      </c>
      <c r="CI33" s="9">
        <f t="shared" si="3"/>
        <v>20.569467117367811</v>
      </c>
      <c r="CJ33" s="9">
        <f t="shared" si="3"/>
        <v>20.569467117367811</v>
      </c>
      <c r="CK33" s="9">
        <f t="shared" si="3"/>
        <v>20.569467117367811</v>
      </c>
      <c r="CL33" s="9">
        <f t="shared" si="3"/>
        <v>20.569467117367811</v>
      </c>
      <c r="CM33" s="9">
        <f t="shared" si="4"/>
        <v>20.569467117367811</v>
      </c>
      <c r="CN33" s="9">
        <f t="shared" si="4"/>
        <v>20.569467117367811</v>
      </c>
      <c r="CO33" s="9">
        <f t="shared" si="4"/>
        <v>20.569467117367811</v>
      </c>
      <c r="CP33" s="9">
        <f t="shared" si="4"/>
        <v>20.569467117367811</v>
      </c>
      <c r="CQ33" s="9">
        <f t="shared" si="9"/>
        <v>20.569467117367811</v>
      </c>
      <c r="CR33" s="9">
        <f t="shared" si="5"/>
        <v>20.569467117367811</v>
      </c>
      <c r="CS33" s="9">
        <f t="shared" si="9"/>
        <v>20.569467117367811</v>
      </c>
    </row>
    <row r="34" spans="1:97" ht="31.5" x14ac:dyDescent="0.25">
      <c r="A34" s="8" t="s">
        <v>32</v>
      </c>
      <c r="B34" s="9">
        <f>AVERAGE(Ипотека!Z34:BV34)</f>
        <v>29.896125404646959</v>
      </c>
      <c r="C34" s="9">
        <f>$B$34</f>
        <v>29.896125404646959</v>
      </c>
      <c r="D34" s="9">
        <f t="shared" ref="D34:J34" si="73">$B$34</f>
        <v>29.896125404646959</v>
      </c>
      <c r="E34" s="9">
        <f t="shared" si="73"/>
        <v>29.896125404646959</v>
      </c>
      <c r="F34" s="9">
        <f t="shared" si="73"/>
        <v>29.896125404646959</v>
      </c>
      <c r="G34" s="9">
        <f t="shared" si="73"/>
        <v>29.896125404646959</v>
      </c>
      <c r="H34" s="9">
        <f t="shared" si="73"/>
        <v>29.896125404646959</v>
      </c>
      <c r="I34" s="9">
        <f t="shared" si="73"/>
        <v>29.896125404646959</v>
      </c>
      <c r="J34" s="9">
        <f t="shared" si="73"/>
        <v>29.896125404646959</v>
      </c>
      <c r="K34" s="9">
        <f t="shared" ref="K34:AK34" si="74">$B$34</f>
        <v>29.896125404646959</v>
      </c>
      <c r="L34" s="9">
        <f t="shared" si="74"/>
        <v>29.896125404646959</v>
      </c>
      <c r="M34" s="9">
        <f t="shared" si="74"/>
        <v>29.896125404646959</v>
      </c>
      <c r="N34" s="9">
        <f t="shared" si="74"/>
        <v>29.896125404646959</v>
      </c>
      <c r="O34" s="9">
        <f t="shared" si="74"/>
        <v>29.896125404646959</v>
      </c>
      <c r="P34" s="9">
        <f t="shared" si="74"/>
        <v>29.896125404646959</v>
      </c>
      <c r="Q34" s="9">
        <f t="shared" si="74"/>
        <v>29.896125404646959</v>
      </c>
      <c r="R34" s="9">
        <f t="shared" si="74"/>
        <v>29.896125404646959</v>
      </c>
      <c r="S34" s="9">
        <f t="shared" si="74"/>
        <v>29.896125404646959</v>
      </c>
      <c r="T34" s="9">
        <f t="shared" si="74"/>
        <v>29.896125404646959</v>
      </c>
      <c r="U34" s="9">
        <f t="shared" si="74"/>
        <v>29.896125404646959</v>
      </c>
      <c r="V34" s="9">
        <f t="shared" si="74"/>
        <v>29.896125404646959</v>
      </c>
      <c r="W34" s="9">
        <f t="shared" si="74"/>
        <v>29.896125404646959</v>
      </c>
      <c r="X34" s="9">
        <f t="shared" si="74"/>
        <v>29.896125404646959</v>
      </c>
      <c r="Y34" s="9">
        <f t="shared" si="74"/>
        <v>29.896125404646959</v>
      </c>
      <c r="Z34" s="9">
        <f t="shared" si="74"/>
        <v>29.896125404646959</v>
      </c>
      <c r="AA34" s="9">
        <f t="shared" si="74"/>
        <v>29.896125404646959</v>
      </c>
      <c r="AB34" s="9">
        <f t="shared" si="74"/>
        <v>29.896125404646959</v>
      </c>
      <c r="AC34" s="9">
        <f t="shared" si="74"/>
        <v>29.896125404646959</v>
      </c>
      <c r="AD34" s="9">
        <f t="shared" si="74"/>
        <v>29.896125404646959</v>
      </c>
      <c r="AE34" s="9">
        <f t="shared" si="74"/>
        <v>29.896125404646959</v>
      </c>
      <c r="AF34" s="9">
        <f t="shared" si="74"/>
        <v>29.896125404646959</v>
      </c>
      <c r="AG34" s="9">
        <f t="shared" si="74"/>
        <v>29.896125404646959</v>
      </c>
      <c r="AH34" s="9">
        <f t="shared" si="74"/>
        <v>29.896125404646959</v>
      </c>
      <c r="AI34" s="9">
        <f t="shared" si="74"/>
        <v>29.896125404646959</v>
      </c>
      <c r="AJ34" s="9">
        <f t="shared" si="74"/>
        <v>29.896125404646959</v>
      </c>
      <c r="AK34" s="9">
        <f t="shared" si="74"/>
        <v>29.896125404646959</v>
      </c>
      <c r="AL34" s="17">
        <f>AVERAGE(Ипотека!AL34:CH34)</f>
        <v>33.929297527557999</v>
      </c>
      <c r="AM34" s="9">
        <f t="shared" si="8"/>
        <v>33.929297527557999</v>
      </c>
      <c r="AN34" s="9">
        <f t="shared" si="66"/>
        <v>33.929297527557999</v>
      </c>
      <c r="AO34" s="9">
        <f t="shared" si="66"/>
        <v>33.929297527557999</v>
      </c>
      <c r="AP34" s="9">
        <f t="shared" si="66"/>
        <v>33.929297527557999</v>
      </c>
      <c r="AQ34" s="9">
        <f t="shared" si="66"/>
        <v>33.929297527557999</v>
      </c>
      <c r="AR34" s="9">
        <f t="shared" si="66"/>
        <v>33.929297527557999</v>
      </c>
      <c r="AS34" s="9">
        <f t="shared" si="66"/>
        <v>33.929297527557999</v>
      </c>
      <c r="AT34" s="9">
        <f t="shared" si="66"/>
        <v>33.929297527557999</v>
      </c>
      <c r="AU34" s="9">
        <f t="shared" si="66"/>
        <v>33.929297527557999</v>
      </c>
      <c r="AV34" s="9">
        <f t="shared" si="66"/>
        <v>33.929297527557999</v>
      </c>
      <c r="AW34" s="9">
        <f t="shared" si="66"/>
        <v>33.929297527557999</v>
      </c>
      <c r="AX34" s="9">
        <f t="shared" si="66"/>
        <v>33.929297527557999</v>
      </c>
      <c r="AY34" s="9">
        <f t="shared" si="66"/>
        <v>33.929297527557999</v>
      </c>
      <c r="AZ34" s="9">
        <f t="shared" si="66"/>
        <v>33.929297527557999</v>
      </c>
      <c r="BA34" s="9">
        <f t="shared" si="66"/>
        <v>33.929297527557999</v>
      </c>
      <c r="BB34" s="9">
        <f t="shared" si="66"/>
        <v>33.929297527557999</v>
      </c>
      <c r="BC34" s="9">
        <f t="shared" si="66"/>
        <v>33.929297527557999</v>
      </c>
      <c r="BD34" s="9">
        <f t="shared" si="66"/>
        <v>33.929297527557999</v>
      </c>
      <c r="BE34" s="9">
        <f t="shared" si="66"/>
        <v>33.929297527557999</v>
      </c>
      <c r="BF34" s="9">
        <f t="shared" si="66"/>
        <v>33.929297527557999</v>
      </c>
      <c r="BG34" s="9">
        <f t="shared" si="66"/>
        <v>33.929297527557999</v>
      </c>
      <c r="BH34" s="9">
        <f t="shared" si="66"/>
        <v>33.929297527557999</v>
      </c>
      <c r="BI34" s="9">
        <f t="shared" si="66"/>
        <v>33.929297527557999</v>
      </c>
      <c r="BJ34" s="9">
        <f t="shared" si="66"/>
        <v>33.929297527557999</v>
      </c>
      <c r="BK34" s="9">
        <f t="shared" si="66"/>
        <v>33.929297527557999</v>
      </c>
      <c r="BL34" s="9">
        <f t="shared" si="66"/>
        <v>33.929297527557999</v>
      </c>
      <c r="BM34" s="9">
        <f t="shared" si="66"/>
        <v>33.929297527557999</v>
      </c>
      <c r="BN34" s="9">
        <f t="shared" si="66"/>
        <v>33.929297527557999</v>
      </c>
      <c r="BO34" s="9">
        <f t="shared" si="66"/>
        <v>33.929297527557999</v>
      </c>
      <c r="BP34" s="9">
        <f t="shared" si="66"/>
        <v>33.929297527557999</v>
      </c>
      <c r="BQ34" s="9">
        <f t="shared" si="66"/>
        <v>33.929297527557999</v>
      </c>
      <c r="BR34" s="9">
        <f t="shared" si="66"/>
        <v>33.929297527557999</v>
      </c>
      <c r="BS34" s="9">
        <f t="shared" si="66"/>
        <v>33.929297527557999</v>
      </c>
      <c r="BT34" s="9">
        <f t="shared" si="66"/>
        <v>33.929297527557999</v>
      </c>
      <c r="BU34" s="9">
        <f t="shared" si="66"/>
        <v>33.929297527557999</v>
      </c>
      <c r="BV34" s="9">
        <f t="shared" si="66"/>
        <v>33.929297527557999</v>
      </c>
      <c r="BW34" s="9">
        <f t="shared" si="66"/>
        <v>33.929297527557999</v>
      </c>
      <c r="BX34" s="9">
        <f t="shared" si="66"/>
        <v>33.929297527557999</v>
      </c>
      <c r="BY34" s="9">
        <f t="shared" si="66"/>
        <v>33.929297527557999</v>
      </c>
      <c r="BZ34" s="9">
        <f t="shared" si="66"/>
        <v>33.929297527557999</v>
      </c>
      <c r="CA34" s="9">
        <f t="shared" si="66"/>
        <v>33.929297527557999</v>
      </c>
      <c r="CB34" s="9">
        <f t="shared" si="66"/>
        <v>33.929297527557999</v>
      </c>
      <c r="CC34" s="9">
        <f t="shared" si="66"/>
        <v>33.929297527557999</v>
      </c>
      <c r="CD34" s="9">
        <f t="shared" si="66"/>
        <v>33.929297527557999</v>
      </c>
      <c r="CE34" s="9">
        <f t="shared" si="66"/>
        <v>33.929297527557999</v>
      </c>
      <c r="CF34" s="9">
        <f t="shared" si="66"/>
        <v>33.929297527557999</v>
      </c>
      <c r="CG34" s="9">
        <f t="shared" si="66"/>
        <v>33.929297527557999</v>
      </c>
      <c r="CH34" s="9">
        <f t="shared" si="66"/>
        <v>33.929297527557999</v>
      </c>
      <c r="CI34" s="9">
        <f t="shared" si="3"/>
        <v>33.929297527557999</v>
      </c>
      <c r="CJ34" s="9">
        <f t="shared" si="3"/>
        <v>33.929297527557999</v>
      </c>
      <c r="CK34" s="9">
        <f t="shared" si="3"/>
        <v>33.929297527557999</v>
      </c>
      <c r="CL34" s="9">
        <f t="shared" si="3"/>
        <v>33.929297527557999</v>
      </c>
      <c r="CM34" s="9">
        <f t="shared" si="4"/>
        <v>33.929297527557999</v>
      </c>
      <c r="CN34" s="9">
        <f t="shared" si="4"/>
        <v>33.929297527557999</v>
      </c>
      <c r="CO34" s="9">
        <f t="shared" si="4"/>
        <v>33.929297527557999</v>
      </c>
      <c r="CP34" s="9">
        <f t="shared" si="4"/>
        <v>33.929297527557999</v>
      </c>
      <c r="CQ34" s="9">
        <f t="shared" si="9"/>
        <v>33.929297527557999</v>
      </c>
      <c r="CR34" s="9">
        <f t="shared" si="5"/>
        <v>33.929297527557999</v>
      </c>
      <c r="CS34" s="9">
        <f t="shared" si="9"/>
        <v>33.929297527557999</v>
      </c>
    </row>
    <row r="35" spans="1:97" x14ac:dyDescent="0.25">
      <c r="A35" s="8" t="s">
        <v>33</v>
      </c>
      <c r="B35" s="9">
        <f>AVERAGE(Ипотека!Z35:BV35)</f>
        <v>26.729737669127161</v>
      </c>
      <c r="C35" s="9">
        <f>$B$35</f>
        <v>26.729737669127161</v>
      </c>
      <c r="D35" s="9">
        <f t="shared" ref="D35:J35" si="75">$B$35</f>
        <v>26.729737669127161</v>
      </c>
      <c r="E35" s="9">
        <f t="shared" si="75"/>
        <v>26.729737669127161</v>
      </c>
      <c r="F35" s="9">
        <f t="shared" si="75"/>
        <v>26.729737669127161</v>
      </c>
      <c r="G35" s="9">
        <f t="shared" si="75"/>
        <v>26.729737669127161</v>
      </c>
      <c r="H35" s="9">
        <f t="shared" si="75"/>
        <v>26.729737669127161</v>
      </c>
      <c r="I35" s="9">
        <f t="shared" si="75"/>
        <v>26.729737669127161</v>
      </c>
      <c r="J35" s="9">
        <f t="shared" si="75"/>
        <v>26.729737669127161</v>
      </c>
      <c r="K35" s="9">
        <f t="shared" ref="K35:AK35" si="76">$B$35</f>
        <v>26.729737669127161</v>
      </c>
      <c r="L35" s="9">
        <f t="shared" si="76"/>
        <v>26.729737669127161</v>
      </c>
      <c r="M35" s="9">
        <f t="shared" si="76"/>
        <v>26.729737669127161</v>
      </c>
      <c r="N35" s="9">
        <f t="shared" si="76"/>
        <v>26.729737669127161</v>
      </c>
      <c r="O35" s="9">
        <f t="shared" si="76"/>
        <v>26.729737669127161</v>
      </c>
      <c r="P35" s="9">
        <f t="shared" si="76"/>
        <v>26.729737669127161</v>
      </c>
      <c r="Q35" s="9">
        <f t="shared" si="76"/>
        <v>26.729737669127161</v>
      </c>
      <c r="R35" s="9">
        <f t="shared" si="76"/>
        <v>26.729737669127161</v>
      </c>
      <c r="S35" s="9">
        <f t="shared" si="76"/>
        <v>26.729737669127161</v>
      </c>
      <c r="T35" s="9">
        <f t="shared" si="76"/>
        <v>26.729737669127161</v>
      </c>
      <c r="U35" s="9">
        <f t="shared" si="76"/>
        <v>26.729737669127161</v>
      </c>
      <c r="V35" s="9">
        <f t="shared" si="76"/>
        <v>26.729737669127161</v>
      </c>
      <c r="W35" s="9">
        <f t="shared" si="76"/>
        <v>26.729737669127161</v>
      </c>
      <c r="X35" s="9">
        <f t="shared" si="76"/>
        <v>26.729737669127161</v>
      </c>
      <c r="Y35" s="9">
        <f t="shared" si="76"/>
        <v>26.729737669127161</v>
      </c>
      <c r="Z35" s="9">
        <f t="shared" si="76"/>
        <v>26.729737669127161</v>
      </c>
      <c r="AA35" s="9">
        <f t="shared" si="76"/>
        <v>26.729737669127161</v>
      </c>
      <c r="AB35" s="9">
        <f t="shared" si="76"/>
        <v>26.729737669127161</v>
      </c>
      <c r="AC35" s="9">
        <f t="shared" si="76"/>
        <v>26.729737669127161</v>
      </c>
      <c r="AD35" s="9">
        <f t="shared" si="76"/>
        <v>26.729737669127161</v>
      </c>
      <c r="AE35" s="9">
        <f t="shared" si="76"/>
        <v>26.729737669127161</v>
      </c>
      <c r="AF35" s="9">
        <f t="shared" si="76"/>
        <v>26.729737669127161</v>
      </c>
      <c r="AG35" s="9">
        <f t="shared" si="76"/>
        <v>26.729737669127161</v>
      </c>
      <c r="AH35" s="9">
        <f t="shared" si="76"/>
        <v>26.729737669127161</v>
      </c>
      <c r="AI35" s="9">
        <f t="shared" si="76"/>
        <v>26.729737669127161</v>
      </c>
      <c r="AJ35" s="9">
        <f t="shared" si="76"/>
        <v>26.729737669127161</v>
      </c>
      <c r="AK35" s="9">
        <f t="shared" si="76"/>
        <v>26.729737669127161</v>
      </c>
      <c r="AL35" s="17">
        <f>AVERAGE(Ипотека!AL35:CH35)</f>
        <v>30.908742806138676</v>
      </c>
      <c r="AM35" s="9">
        <f t="shared" si="8"/>
        <v>30.908742806138676</v>
      </c>
      <c r="AN35" s="9">
        <f t="shared" si="66"/>
        <v>30.908742806138676</v>
      </c>
      <c r="AO35" s="9">
        <f t="shared" si="66"/>
        <v>30.908742806138676</v>
      </c>
      <c r="AP35" s="9">
        <f t="shared" si="66"/>
        <v>30.908742806138676</v>
      </c>
      <c r="AQ35" s="9">
        <f t="shared" si="66"/>
        <v>30.908742806138676</v>
      </c>
      <c r="AR35" s="9">
        <f t="shared" si="66"/>
        <v>30.908742806138676</v>
      </c>
      <c r="AS35" s="9">
        <f t="shared" si="66"/>
        <v>30.908742806138676</v>
      </c>
      <c r="AT35" s="9">
        <f t="shared" si="66"/>
        <v>30.908742806138676</v>
      </c>
      <c r="AU35" s="9">
        <f t="shared" si="66"/>
        <v>30.908742806138676</v>
      </c>
      <c r="AV35" s="9">
        <f t="shared" si="66"/>
        <v>30.908742806138676</v>
      </c>
      <c r="AW35" s="9">
        <f t="shared" si="66"/>
        <v>30.908742806138676</v>
      </c>
      <c r="AX35" s="9">
        <f t="shared" si="66"/>
        <v>30.908742806138676</v>
      </c>
      <c r="AY35" s="9">
        <f t="shared" si="66"/>
        <v>30.908742806138676</v>
      </c>
      <c r="AZ35" s="9">
        <f t="shared" si="66"/>
        <v>30.908742806138676</v>
      </c>
      <c r="BA35" s="9">
        <f t="shared" si="66"/>
        <v>30.908742806138676</v>
      </c>
      <c r="BB35" s="9">
        <f t="shared" si="66"/>
        <v>30.908742806138676</v>
      </c>
      <c r="BC35" s="9">
        <f t="shared" si="66"/>
        <v>30.908742806138676</v>
      </c>
      <c r="BD35" s="9">
        <f t="shared" si="66"/>
        <v>30.908742806138676</v>
      </c>
      <c r="BE35" s="9">
        <f t="shared" si="66"/>
        <v>30.908742806138676</v>
      </c>
      <c r="BF35" s="9">
        <f t="shared" si="66"/>
        <v>30.908742806138676</v>
      </c>
      <c r="BG35" s="9">
        <f t="shared" si="66"/>
        <v>30.908742806138676</v>
      </c>
      <c r="BH35" s="9">
        <f t="shared" si="66"/>
        <v>30.908742806138676</v>
      </c>
      <c r="BI35" s="9">
        <f t="shared" si="66"/>
        <v>30.908742806138676</v>
      </c>
      <c r="BJ35" s="9">
        <f t="shared" si="66"/>
        <v>30.908742806138676</v>
      </c>
      <c r="BK35" s="9">
        <f t="shared" si="66"/>
        <v>30.908742806138676</v>
      </c>
      <c r="BL35" s="9">
        <f t="shared" si="66"/>
        <v>30.908742806138676</v>
      </c>
      <c r="BM35" s="9">
        <f t="shared" si="66"/>
        <v>30.908742806138676</v>
      </c>
      <c r="BN35" s="9">
        <f t="shared" si="66"/>
        <v>30.908742806138676</v>
      </c>
      <c r="BO35" s="9">
        <f t="shared" si="66"/>
        <v>30.908742806138676</v>
      </c>
      <c r="BP35" s="9">
        <f t="shared" si="66"/>
        <v>30.908742806138676</v>
      </c>
      <c r="BQ35" s="9">
        <f t="shared" si="66"/>
        <v>30.908742806138676</v>
      </c>
      <c r="BR35" s="9">
        <f t="shared" si="66"/>
        <v>30.908742806138676</v>
      </c>
      <c r="BS35" s="9">
        <f t="shared" si="66"/>
        <v>30.908742806138676</v>
      </c>
      <c r="BT35" s="9">
        <f t="shared" si="66"/>
        <v>30.908742806138676</v>
      </c>
      <c r="BU35" s="9">
        <f t="shared" si="66"/>
        <v>30.908742806138676</v>
      </c>
      <c r="BV35" s="9">
        <f t="shared" si="66"/>
        <v>30.908742806138676</v>
      </c>
      <c r="BW35" s="9">
        <f t="shared" si="66"/>
        <v>30.908742806138676</v>
      </c>
      <c r="BX35" s="9">
        <f t="shared" si="66"/>
        <v>30.908742806138676</v>
      </c>
      <c r="BY35" s="9">
        <f t="shared" si="66"/>
        <v>30.908742806138676</v>
      </c>
      <c r="BZ35" s="9">
        <f t="shared" si="66"/>
        <v>30.908742806138676</v>
      </c>
      <c r="CA35" s="9">
        <f t="shared" si="66"/>
        <v>30.908742806138676</v>
      </c>
      <c r="CB35" s="9">
        <f t="shared" si="66"/>
        <v>30.908742806138676</v>
      </c>
      <c r="CC35" s="9">
        <f t="shared" ref="AN35:CH41" si="77">CB35</f>
        <v>30.908742806138676</v>
      </c>
      <c r="CD35" s="9">
        <f t="shared" si="77"/>
        <v>30.908742806138676</v>
      </c>
      <c r="CE35" s="9">
        <f t="shared" si="77"/>
        <v>30.908742806138676</v>
      </c>
      <c r="CF35" s="9">
        <f t="shared" si="77"/>
        <v>30.908742806138676</v>
      </c>
      <c r="CG35" s="9">
        <f t="shared" si="77"/>
        <v>30.908742806138676</v>
      </c>
      <c r="CH35" s="9">
        <f t="shared" si="77"/>
        <v>30.908742806138676</v>
      </c>
      <c r="CI35" s="9">
        <f t="shared" si="3"/>
        <v>30.908742806138676</v>
      </c>
      <c r="CJ35" s="9">
        <f t="shared" si="3"/>
        <v>30.908742806138676</v>
      </c>
      <c r="CK35" s="9">
        <f t="shared" si="3"/>
        <v>30.908742806138676</v>
      </c>
      <c r="CL35" s="9">
        <f t="shared" si="3"/>
        <v>30.908742806138676</v>
      </c>
      <c r="CM35" s="9">
        <f t="shared" si="4"/>
        <v>30.908742806138676</v>
      </c>
      <c r="CN35" s="9">
        <f t="shared" si="4"/>
        <v>30.908742806138676</v>
      </c>
      <c r="CO35" s="9">
        <f t="shared" si="4"/>
        <v>30.908742806138676</v>
      </c>
      <c r="CP35" s="9">
        <f t="shared" si="4"/>
        <v>30.908742806138676</v>
      </c>
      <c r="CQ35" s="9">
        <f t="shared" si="9"/>
        <v>30.908742806138676</v>
      </c>
      <c r="CR35" s="9">
        <f t="shared" si="5"/>
        <v>30.908742806138676</v>
      </c>
      <c r="CS35" s="9">
        <f t="shared" si="9"/>
        <v>30.908742806138676</v>
      </c>
    </row>
    <row r="36" spans="1:97" x14ac:dyDescent="0.25">
      <c r="A36" s="8" t="s">
        <v>34</v>
      </c>
      <c r="B36" s="9">
        <f>AVERAGE(Ипотека!Z36:BV36)</f>
        <v>50.576309990877284</v>
      </c>
      <c r="C36" s="9">
        <f>$B$36</f>
        <v>50.576309990877284</v>
      </c>
      <c r="D36" s="9">
        <f t="shared" ref="D36:J36" si="78">$B$36</f>
        <v>50.576309990877284</v>
      </c>
      <c r="E36" s="9">
        <f t="shared" si="78"/>
        <v>50.576309990877284</v>
      </c>
      <c r="F36" s="9">
        <f t="shared" si="78"/>
        <v>50.576309990877284</v>
      </c>
      <c r="G36" s="9">
        <f t="shared" si="78"/>
        <v>50.576309990877284</v>
      </c>
      <c r="H36" s="9">
        <f t="shared" si="78"/>
        <v>50.576309990877284</v>
      </c>
      <c r="I36" s="9">
        <f t="shared" si="78"/>
        <v>50.576309990877284</v>
      </c>
      <c r="J36" s="9">
        <f t="shared" si="78"/>
        <v>50.576309990877284</v>
      </c>
      <c r="K36" s="9">
        <f t="shared" ref="K36:AK36" si="79">$B$36</f>
        <v>50.576309990877284</v>
      </c>
      <c r="L36" s="9">
        <f t="shared" si="79"/>
        <v>50.576309990877284</v>
      </c>
      <c r="M36" s="9">
        <f t="shared" si="79"/>
        <v>50.576309990877284</v>
      </c>
      <c r="N36" s="9">
        <f t="shared" si="79"/>
        <v>50.576309990877284</v>
      </c>
      <c r="O36" s="9">
        <f t="shared" si="79"/>
        <v>50.576309990877284</v>
      </c>
      <c r="P36" s="9">
        <f t="shared" si="79"/>
        <v>50.576309990877284</v>
      </c>
      <c r="Q36" s="9">
        <f t="shared" si="79"/>
        <v>50.576309990877284</v>
      </c>
      <c r="R36" s="9">
        <f t="shared" si="79"/>
        <v>50.576309990877284</v>
      </c>
      <c r="S36" s="9">
        <f t="shared" si="79"/>
        <v>50.576309990877284</v>
      </c>
      <c r="T36" s="9">
        <f t="shared" si="79"/>
        <v>50.576309990877284</v>
      </c>
      <c r="U36" s="9">
        <f t="shared" si="79"/>
        <v>50.576309990877284</v>
      </c>
      <c r="V36" s="9">
        <f t="shared" si="79"/>
        <v>50.576309990877284</v>
      </c>
      <c r="W36" s="9">
        <f t="shared" si="79"/>
        <v>50.576309990877284</v>
      </c>
      <c r="X36" s="9">
        <f t="shared" si="79"/>
        <v>50.576309990877284</v>
      </c>
      <c r="Y36" s="9">
        <f t="shared" si="79"/>
        <v>50.576309990877284</v>
      </c>
      <c r="Z36" s="9">
        <f t="shared" si="79"/>
        <v>50.576309990877284</v>
      </c>
      <c r="AA36" s="9">
        <f t="shared" si="79"/>
        <v>50.576309990877284</v>
      </c>
      <c r="AB36" s="9">
        <f t="shared" si="79"/>
        <v>50.576309990877284</v>
      </c>
      <c r="AC36" s="9">
        <f t="shared" si="79"/>
        <v>50.576309990877284</v>
      </c>
      <c r="AD36" s="9">
        <f t="shared" si="79"/>
        <v>50.576309990877284</v>
      </c>
      <c r="AE36" s="9">
        <f t="shared" si="79"/>
        <v>50.576309990877284</v>
      </c>
      <c r="AF36" s="9">
        <f t="shared" si="79"/>
        <v>50.576309990877284</v>
      </c>
      <c r="AG36" s="9">
        <f t="shared" si="79"/>
        <v>50.576309990877284</v>
      </c>
      <c r="AH36" s="9">
        <f t="shared" si="79"/>
        <v>50.576309990877284</v>
      </c>
      <c r="AI36" s="9">
        <f t="shared" si="79"/>
        <v>50.576309990877284</v>
      </c>
      <c r="AJ36" s="9">
        <f t="shared" si="79"/>
        <v>50.576309990877284</v>
      </c>
      <c r="AK36" s="9">
        <f t="shared" si="79"/>
        <v>50.576309990877284</v>
      </c>
      <c r="AL36" s="17">
        <f>AVERAGE(Ипотека!AL36:CH36)</f>
        <v>44.925890622844861</v>
      </c>
      <c r="AM36" s="9">
        <f t="shared" si="8"/>
        <v>44.925890622844861</v>
      </c>
      <c r="AN36" s="9">
        <f t="shared" si="77"/>
        <v>44.925890622844861</v>
      </c>
      <c r="AO36" s="9">
        <f t="shared" si="77"/>
        <v>44.925890622844861</v>
      </c>
      <c r="AP36" s="9">
        <f t="shared" si="77"/>
        <v>44.925890622844861</v>
      </c>
      <c r="AQ36" s="9">
        <f t="shared" si="77"/>
        <v>44.925890622844861</v>
      </c>
      <c r="AR36" s="9">
        <f t="shared" si="77"/>
        <v>44.925890622844861</v>
      </c>
      <c r="AS36" s="9">
        <f t="shared" si="77"/>
        <v>44.925890622844861</v>
      </c>
      <c r="AT36" s="9">
        <f t="shared" si="77"/>
        <v>44.925890622844861</v>
      </c>
      <c r="AU36" s="9">
        <f t="shared" si="77"/>
        <v>44.925890622844861</v>
      </c>
      <c r="AV36" s="9">
        <f t="shared" si="77"/>
        <v>44.925890622844861</v>
      </c>
      <c r="AW36" s="9">
        <f t="shared" si="77"/>
        <v>44.925890622844861</v>
      </c>
      <c r="AX36" s="9">
        <f t="shared" si="77"/>
        <v>44.925890622844861</v>
      </c>
      <c r="AY36" s="9">
        <f t="shared" si="77"/>
        <v>44.925890622844861</v>
      </c>
      <c r="AZ36" s="9">
        <f t="shared" si="77"/>
        <v>44.925890622844861</v>
      </c>
      <c r="BA36" s="9">
        <f t="shared" si="77"/>
        <v>44.925890622844861</v>
      </c>
      <c r="BB36" s="9">
        <f t="shared" si="77"/>
        <v>44.925890622844861</v>
      </c>
      <c r="BC36" s="9">
        <f t="shared" si="77"/>
        <v>44.925890622844861</v>
      </c>
      <c r="BD36" s="9">
        <f t="shared" si="77"/>
        <v>44.925890622844861</v>
      </c>
      <c r="BE36" s="9">
        <f t="shared" si="77"/>
        <v>44.925890622844861</v>
      </c>
      <c r="BF36" s="9">
        <f t="shared" si="77"/>
        <v>44.925890622844861</v>
      </c>
      <c r="BG36" s="9">
        <f t="shared" si="77"/>
        <v>44.925890622844861</v>
      </c>
      <c r="BH36" s="9">
        <f t="shared" si="77"/>
        <v>44.925890622844861</v>
      </c>
      <c r="BI36" s="9">
        <f t="shared" si="77"/>
        <v>44.925890622844861</v>
      </c>
      <c r="BJ36" s="9">
        <f t="shared" si="77"/>
        <v>44.925890622844861</v>
      </c>
      <c r="BK36" s="9">
        <f t="shared" si="77"/>
        <v>44.925890622844861</v>
      </c>
      <c r="BL36" s="9">
        <f t="shared" si="77"/>
        <v>44.925890622844861</v>
      </c>
      <c r="BM36" s="9">
        <f t="shared" si="77"/>
        <v>44.925890622844861</v>
      </c>
      <c r="BN36" s="9">
        <f t="shared" si="77"/>
        <v>44.925890622844861</v>
      </c>
      <c r="BO36" s="9">
        <f t="shared" si="77"/>
        <v>44.925890622844861</v>
      </c>
      <c r="BP36" s="9">
        <f t="shared" si="77"/>
        <v>44.925890622844861</v>
      </c>
      <c r="BQ36" s="9">
        <f t="shared" si="77"/>
        <v>44.925890622844861</v>
      </c>
      <c r="BR36" s="9">
        <f t="shared" si="77"/>
        <v>44.925890622844861</v>
      </c>
      <c r="BS36" s="9">
        <f t="shared" si="77"/>
        <v>44.925890622844861</v>
      </c>
      <c r="BT36" s="9">
        <f t="shared" si="77"/>
        <v>44.925890622844861</v>
      </c>
      <c r="BU36" s="9">
        <f t="shared" si="77"/>
        <v>44.925890622844861</v>
      </c>
      <c r="BV36" s="9">
        <f t="shared" si="77"/>
        <v>44.925890622844861</v>
      </c>
      <c r="BW36" s="9">
        <f t="shared" si="77"/>
        <v>44.925890622844861</v>
      </c>
      <c r="BX36" s="9">
        <f t="shared" si="77"/>
        <v>44.925890622844861</v>
      </c>
      <c r="BY36" s="9">
        <f t="shared" si="77"/>
        <v>44.925890622844861</v>
      </c>
      <c r="BZ36" s="9">
        <f t="shared" si="77"/>
        <v>44.925890622844861</v>
      </c>
      <c r="CA36" s="9">
        <f t="shared" si="77"/>
        <v>44.925890622844861</v>
      </c>
      <c r="CB36" s="9">
        <f t="shared" si="77"/>
        <v>44.925890622844861</v>
      </c>
      <c r="CC36" s="9">
        <f t="shared" si="77"/>
        <v>44.925890622844861</v>
      </c>
      <c r="CD36" s="9">
        <f t="shared" si="77"/>
        <v>44.925890622844861</v>
      </c>
      <c r="CE36" s="9">
        <f t="shared" si="77"/>
        <v>44.925890622844861</v>
      </c>
      <c r="CF36" s="9">
        <f t="shared" si="77"/>
        <v>44.925890622844861</v>
      </c>
      <c r="CG36" s="9">
        <f t="shared" si="77"/>
        <v>44.925890622844861</v>
      </c>
      <c r="CH36" s="9">
        <f t="shared" si="77"/>
        <v>44.925890622844861</v>
      </c>
      <c r="CI36" s="9">
        <f t="shared" si="3"/>
        <v>44.925890622844861</v>
      </c>
      <c r="CJ36" s="9">
        <f t="shared" si="3"/>
        <v>44.925890622844861</v>
      </c>
      <c r="CK36" s="9">
        <f t="shared" si="3"/>
        <v>44.925890622844861</v>
      </c>
      <c r="CL36" s="9">
        <f t="shared" si="3"/>
        <v>44.925890622844861</v>
      </c>
      <c r="CM36" s="9">
        <f t="shared" si="4"/>
        <v>44.925890622844861</v>
      </c>
      <c r="CN36" s="9">
        <f t="shared" si="4"/>
        <v>44.925890622844861</v>
      </c>
      <c r="CO36" s="9">
        <f t="shared" si="4"/>
        <v>44.925890622844861</v>
      </c>
      <c r="CP36" s="9">
        <f t="shared" si="4"/>
        <v>44.925890622844861</v>
      </c>
      <c r="CQ36" s="9">
        <f t="shared" si="9"/>
        <v>44.925890622844861</v>
      </c>
      <c r="CR36" s="9">
        <f t="shared" si="5"/>
        <v>44.925890622844861</v>
      </c>
      <c r="CS36" s="9">
        <f t="shared" si="9"/>
        <v>44.925890622844861</v>
      </c>
    </row>
    <row r="37" spans="1:97" x14ac:dyDescent="0.25">
      <c r="A37" s="8" t="s">
        <v>35</v>
      </c>
      <c r="B37" s="9">
        <f>AVERAGE(Ипотека!Z37:BV37)</f>
        <v>32.278479100438801</v>
      </c>
      <c r="C37" s="9">
        <f>$B$37</f>
        <v>32.278479100438801</v>
      </c>
      <c r="D37" s="9">
        <f t="shared" ref="D37:J37" si="80">$B$37</f>
        <v>32.278479100438801</v>
      </c>
      <c r="E37" s="9">
        <f t="shared" si="80"/>
        <v>32.278479100438801</v>
      </c>
      <c r="F37" s="9">
        <f t="shared" si="80"/>
        <v>32.278479100438801</v>
      </c>
      <c r="G37" s="9">
        <f t="shared" si="80"/>
        <v>32.278479100438801</v>
      </c>
      <c r="H37" s="9">
        <f t="shared" si="80"/>
        <v>32.278479100438801</v>
      </c>
      <c r="I37" s="9">
        <f t="shared" si="80"/>
        <v>32.278479100438801</v>
      </c>
      <c r="J37" s="9">
        <f t="shared" si="80"/>
        <v>32.278479100438801</v>
      </c>
      <c r="K37" s="9">
        <f t="shared" ref="K37:AK37" si="81">$B$37</f>
        <v>32.278479100438801</v>
      </c>
      <c r="L37" s="9">
        <f t="shared" si="81"/>
        <v>32.278479100438801</v>
      </c>
      <c r="M37" s="9">
        <f t="shared" si="81"/>
        <v>32.278479100438801</v>
      </c>
      <c r="N37" s="9">
        <f t="shared" si="81"/>
        <v>32.278479100438801</v>
      </c>
      <c r="O37" s="9">
        <f t="shared" si="81"/>
        <v>32.278479100438801</v>
      </c>
      <c r="P37" s="9">
        <f t="shared" si="81"/>
        <v>32.278479100438801</v>
      </c>
      <c r="Q37" s="9">
        <f t="shared" si="81"/>
        <v>32.278479100438801</v>
      </c>
      <c r="R37" s="9">
        <f t="shared" si="81"/>
        <v>32.278479100438801</v>
      </c>
      <c r="S37" s="9">
        <f t="shared" si="81"/>
        <v>32.278479100438801</v>
      </c>
      <c r="T37" s="9">
        <f t="shared" si="81"/>
        <v>32.278479100438801</v>
      </c>
      <c r="U37" s="9">
        <f t="shared" si="81"/>
        <v>32.278479100438801</v>
      </c>
      <c r="V37" s="9">
        <f t="shared" si="81"/>
        <v>32.278479100438801</v>
      </c>
      <c r="W37" s="9">
        <f t="shared" si="81"/>
        <v>32.278479100438801</v>
      </c>
      <c r="X37" s="9">
        <f t="shared" si="81"/>
        <v>32.278479100438801</v>
      </c>
      <c r="Y37" s="9">
        <f t="shared" si="81"/>
        <v>32.278479100438801</v>
      </c>
      <c r="Z37" s="9">
        <f t="shared" si="81"/>
        <v>32.278479100438801</v>
      </c>
      <c r="AA37" s="9">
        <f t="shared" si="81"/>
        <v>32.278479100438801</v>
      </c>
      <c r="AB37" s="9">
        <f t="shared" si="81"/>
        <v>32.278479100438801</v>
      </c>
      <c r="AC37" s="9">
        <f t="shared" si="81"/>
        <v>32.278479100438801</v>
      </c>
      <c r="AD37" s="9">
        <f t="shared" si="81"/>
        <v>32.278479100438801</v>
      </c>
      <c r="AE37" s="9">
        <f t="shared" si="81"/>
        <v>32.278479100438801</v>
      </c>
      <c r="AF37" s="9">
        <f t="shared" si="81"/>
        <v>32.278479100438801</v>
      </c>
      <c r="AG37" s="9">
        <f t="shared" si="81"/>
        <v>32.278479100438801</v>
      </c>
      <c r="AH37" s="9">
        <f t="shared" si="81"/>
        <v>32.278479100438801</v>
      </c>
      <c r="AI37" s="9">
        <f t="shared" si="81"/>
        <v>32.278479100438801</v>
      </c>
      <c r="AJ37" s="9">
        <f t="shared" si="81"/>
        <v>32.278479100438801</v>
      </c>
      <c r="AK37" s="9">
        <f t="shared" si="81"/>
        <v>32.278479100438801</v>
      </c>
      <c r="AL37" s="17">
        <f>AVERAGE(Ипотека!AL37:CH37)</f>
        <v>34.02233830044802</v>
      </c>
      <c r="AM37" s="9">
        <f t="shared" si="8"/>
        <v>34.02233830044802</v>
      </c>
      <c r="AN37" s="9">
        <f t="shared" si="77"/>
        <v>34.02233830044802</v>
      </c>
      <c r="AO37" s="9">
        <f t="shared" si="77"/>
        <v>34.02233830044802</v>
      </c>
      <c r="AP37" s="9">
        <f t="shared" si="77"/>
        <v>34.02233830044802</v>
      </c>
      <c r="AQ37" s="9">
        <f t="shared" si="77"/>
        <v>34.02233830044802</v>
      </c>
      <c r="AR37" s="9">
        <f t="shared" si="77"/>
        <v>34.02233830044802</v>
      </c>
      <c r="AS37" s="9">
        <f t="shared" si="77"/>
        <v>34.02233830044802</v>
      </c>
      <c r="AT37" s="9">
        <f t="shared" si="77"/>
        <v>34.02233830044802</v>
      </c>
      <c r="AU37" s="9">
        <f t="shared" si="77"/>
        <v>34.02233830044802</v>
      </c>
      <c r="AV37" s="9">
        <f t="shared" si="77"/>
        <v>34.02233830044802</v>
      </c>
      <c r="AW37" s="9">
        <f t="shared" si="77"/>
        <v>34.02233830044802</v>
      </c>
      <c r="AX37" s="9">
        <f t="shared" si="77"/>
        <v>34.02233830044802</v>
      </c>
      <c r="AY37" s="9">
        <f t="shared" si="77"/>
        <v>34.02233830044802</v>
      </c>
      <c r="AZ37" s="9">
        <f t="shared" si="77"/>
        <v>34.02233830044802</v>
      </c>
      <c r="BA37" s="9">
        <f t="shared" si="77"/>
        <v>34.02233830044802</v>
      </c>
      <c r="BB37" s="9">
        <f t="shared" si="77"/>
        <v>34.02233830044802</v>
      </c>
      <c r="BC37" s="9">
        <f t="shared" si="77"/>
        <v>34.02233830044802</v>
      </c>
      <c r="BD37" s="9">
        <f t="shared" si="77"/>
        <v>34.02233830044802</v>
      </c>
      <c r="BE37" s="9">
        <f t="shared" si="77"/>
        <v>34.02233830044802</v>
      </c>
      <c r="BF37" s="9">
        <f t="shared" si="77"/>
        <v>34.02233830044802</v>
      </c>
      <c r="BG37" s="9">
        <f t="shared" si="77"/>
        <v>34.02233830044802</v>
      </c>
      <c r="BH37" s="9">
        <f t="shared" si="77"/>
        <v>34.02233830044802</v>
      </c>
      <c r="BI37" s="9">
        <f t="shared" si="77"/>
        <v>34.02233830044802</v>
      </c>
      <c r="BJ37" s="9">
        <f t="shared" si="77"/>
        <v>34.02233830044802</v>
      </c>
      <c r="BK37" s="9">
        <f t="shared" si="77"/>
        <v>34.02233830044802</v>
      </c>
      <c r="BL37" s="9">
        <f t="shared" si="77"/>
        <v>34.02233830044802</v>
      </c>
      <c r="BM37" s="9">
        <f t="shared" si="77"/>
        <v>34.02233830044802</v>
      </c>
      <c r="BN37" s="9">
        <f t="shared" si="77"/>
        <v>34.02233830044802</v>
      </c>
      <c r="BO37" s="9">
        <f t="shared" si="77"/>
        <v>34.02233830044802</v>
      </c>
      <c r="BP37" s="9">
        <f t="shared" si="77"/>
        <v>34.02233830044802</v>
      </c>
      <c r="BQ37" s="9">
        <f t="shared" si="77"/>
        <v>34.02233830044802</v>
      </c>
      <c r="BR37" s="9">
        <f t="shared" si="77"/>
        <v>34.02233830044802</v>
      </c>
      <c r="BS37" s="9">
        <f t="shared" si="77"/>
        <v>34.02233830044802</v>
      </c>
      <c r="BT37" s="9">
        <f t="shared" si="77"/>
        <v>34.02233830044802</v>
      </c>
      <c r="BU37" s="9">
        <f t="shared" si="77"/>
        <v>34.02233830044802</v>
      </c>
      <c r="BV37" s="9">
        <f t="shared" si="77"/>
        <v>34.02233830044802</v>
      </c>
      <c r="BW37" s="9">
        <f t="shared" si="77"/>
        <v>34.02233830044802</v>
      </c>
      <c r="BX37" s="9">
        <f t="shared" si="77"/>
        <v>34.02233830044802</v>
      </c>
      <c r="BY37" s="9">
        <f t="shared" si="77"/>
        <v>34.02233830044802</v>
      </c>
      <c r="BZ37" s="9">
        <f t="shared" si="77"/>
        <v>34.02233830044802</v>
      </c>
      <c r="CA37" s="9">
        <f t="shared" si="77"/>
        <v>34.02233830044802</v>
      </c>
      <c r="CB37" s="9">
        <f t="shared" si="77"/>
        <v>34.02233830044802</v>
      </c>
      <c r="CC37" s="9">
        <f t="shared" si="77"/>
        <v>34.02233830044802</v>
      </c>
      <c r="CD37" s="9">
        <f t="shared" si="77"/>
        <v>34.02233830044802</v>
      </c>
      <c r="CE37" s="9">
        <f t="shared" si="77"/>
        <v>34.02233830044802</v>
      </c>
      <c r="CF37" s="9">
        <f t="shared" si="77"/>
        <v>34.02233830044802</v>
      </c>
      <c r="CG37" s="9">
        <f t="shared" si="77"/>
        <v>34.02233830044802</v>
      </c>
      <c r="CH37" s="9">
        <f t="shared" si="77"/>
        <v>34.02233830044802</v>
      </c>
      <c r="CI37" s="9">
        <f t="shared" si="3"/>
        <v>34.02233830044802</v>
      </c>
      <c r="CJ37" s="9">
        <f t="shared" si="3"/>
        <v>34.02233830044802</v>
      </c>
      <c r="CK37" s="9">
        <f t="shared" si="3"/>
        <v>34.02233830044802</v>
      </c>
      <c r="CL37" s="9">
        <f t="shared" si="3"/>
        <v>34.02233830044802</v>
      </c>
      <c r="CM37" s="9">
        <f t="shared" si="4"/>
        <v>34.02233830044802</v>
      </c>
      <c r="CN37" s="9">
        <f t="shared" si="4"/>
        <v>34.02233830044802</v>
      </c>
      <c r="CO37" s="9">
        <f t="shared" si="4"/>
        <v>34.02233830044802</v>
      </c>
      <c r="CP37" s="9">
        <f t="shared" si="4"/>
        <v>34.02233830044802</v>
      </c>
      <c r="CQ37" s="9">
        <f t="shared" si="9"/>
        <v>34.02233830044802</v>
      </c>
      <c r="CR37" s="9">
        <f t="shared" si="5"/>
        <v>34.02233830044802</v>
      </c>
      <c r="CS37" s="9">
        <f t="shared" si="9"/>
        <v>34.02233830044802</v>
      </c>
    </row>
    <row r="38" spans="1:97" x14ac:dyDescent="0.25">
      <c r="A38" s="8" t="s">
        <v>36</v>
      </c>
      <c r="B38" s="9">
        <f>AVERAGE(Ипотека!Z38:BV38)</f>
        <v>22.841447765402911</v>
      </c>
      <c r="C38" s="9">
        <f>$B$38</f>
        <v>22.841447765402911</v>
      </c>
      <c r="D38" s="9">
        <f t="shared" ref="D38:J38" si="82">$B$38</f>
        <v>22.841447765402911</v>
      </c>
      <c r="E38" s="9">
        <f t="shared" si="82"/>
        <v>22.841447765402911</v>
      </c>
      <c r="F38" s="9">
        <f t="shared" si="82"/>
        <v>22.841447765402911</v>
      </c>
      <c r="G38" s="9">
        <f t="shared" si="82"/>
        <v>22.841447765402911</v>
      </c>
      <c r="H38" s="9">
        <f t="shared" si="82"/>
        <v>22.841447765402911</v>
      </c>
      <c r="I38" s="9">
        <f t="shared" si="82"/>
        <v>22.841447765402911</v>
      </c>
      <c r="J38" s="9">
        <f t="shared" si="82"/>
        <v>22.841447765402911</v>
      </c>
      <c r="K38" s="9">
        <f t="shared" ref="K38:AK38" si="83">$B$38</f>
        <v>22.841447765402911</v>
      </c>
      <c r="L38" s="9">
        <f t="shared" si="83"/>
        <v>22.841447765402911</v>
      </c>
      <c r="M38" s="9">
        <f t="shared" si="83"/>
        <v>22.841447765402911</v>
      </c>
      <c r="N38" s="9">
        <f t="shared" si="83"/>
        <v>22.841447765402911</v>
      </c>
      <c r="O38" s="9">
        <f t="shared" si="83"/>
        <v>22.841447765402911</v>
      </c>
      <c r="P38" s="9">
        <f t="shared" si="83"/>
        <v>22.841447765402911</v>
      </c>
      <c r="Q38" s="9">
        <f t="shared" si="83"/>
        <v>22.841447765402911</v>
      </c>
      <c r="R38" s="9">
        <f t="shared" si="83"/>
        <v>22.841447765402911</v>
      </c>
      <c r="S38" s="9">
        <f t="shared" si="83"/>
        <v>22.841447765402911</v>
      </c>
      <c r="T38" s="9">
        <f t="shared" si="83"/>
        <v>22.841447765402911</v>
      </c>
      <c r="U38" s="9">
        <f t="shared" si="83"/>
        <v>22.841447765402911</v>
      </c>
      <c r="V38" s="9">
        <f t="shared" si="83"/>
        <v>22.841447765402911</v>
      </c>
      <c r="W38" s="9">
        <f t="shared" si="83"/>
        <v>22.841447765402911</v>
      </c>
      <c r="X38" s="9">
        <f t="shared" si="83"/>
        <v>22.841447765402911</v>
      </c>
      <c r="Y38" s="9">
        <f t="shared" si="83"/>
        <v>22.841447765402911</v>
      </c>
      <c r="Z38" s="9">
        <f t="shared" si="83"/>
        <v>22.841447765402911</v>
      </c>
      <c r="AA38" s="9">
        <f t="shared" si="83"/>
        <v>22.841447765402911</v>
      </c>
      <c r="AB38" s="9">
        <f t="shared" si="83"/>
        <v>22.841447765402911</v>
      </c>
      <c r="AC38" s="9">
        <f t="shared" si="83"/>
        <v>22.841447765402911</v>
      </c>
      <c r="AD38" s="9">
        <f t="shared" si="83"/>
        <v>22.841447765402911</v>
      </c>
      <c r="AE38" s="9">
        <f t="shared" si="83"/>
        <v>22.841447765402911</v>
      </c>
      <c r="AF38" s="9">
        <f t="shared" si="83"/>
        <v>22.841447765402911</v>
      </c>
      <c r="AG38" s="9">
        <f t="shared" si="83"/>
        <v>22.841447765402911</v>
      </c>
      <c r="AH38" s="9">
        <f t="shared" si="83"/>
        <v>22.841447765402911</v>
      </c>
      <c r="AI38" s="9">
        <f t="shared" si="83"/>
        <v>22.841447765402911</v>
      </c>
      <c r="AJ38" s="9">
        <f t="shared" si="83"/>
        <v>22.841447765402911</v>
      </c>
      <c r="AK38" s="9">
        <f t="shared" si="83"/>
        <v>22.841447765402911</v>
      </c>
      <c r="AL38" s="17">
        <f>AVERAGE(Ипотека!AL38:CH38)</f>
        <v>26.163619788206233</v>
      </c>
      <c r="AM38" s="9">
        <f t="shared" si="8"/>
        <v>26.163619788206233</v>
      </c>
      <c r="AN38" s="9">
        <f t="shared" si="77"/>
        <v>26.163619788206233</v>
      </c>
      <c r="AO38" s="9">
        <f t="shared" si="77"/>
        <v>26.163619788206233</v>
      </c>
      <c r="AP38" s="9">
        <f t="shared" si="77"/>
        <v>26.163619788206233</v>
      </c>
      <c r="AQ38" s="9">
        <f t="shared" si="77"/>
        <v>26.163619788206233</v>
      </c>
      <c r="AR38" s="9">
        <f t="shared" si="77"/>
        <v>26.163619788206233</v>
      </c>
      <c r="AS38" s="9">
        <f t="shared" si="77"/>
        <v>26.163619788206233</v>
      </c>
      <c r="AT38" s="9">
        <f t="shared" si="77"/>
        <v>26.163619788206233</v>
      </c>
      <c r="AU38" s="9">
        <f t="shared" si="77"/>
        <v>26.163619788206233</v>
      </c>
      <c r="AV38" s="9">
        <f t="shared" si="77"/>
        <v>26.163619788206233</v>
      </c>
      <c r="AW38" s="9">
        <f t="shared" si="77"/>
        <v>26.163619788206233</v>
      </c>
      <c r="AX38" s="9">
        <f t="shared" si="77"/>
        <v>26.163619788206233</v>
      </c>
      <c r="AY38" s="9">
        <f t="shared" si="77"/>
        <v>26.163619788206233</v>
      </c>
      <c r="AZ38" s="9">
        <f t="shared" si="77"/>
        <v>26.163619788206233</v>
      </c>
      <c r="BA38" s="9">
        <f t="shared" si="77"/>
        <v>26.163619788206233</v>
      </c>
      <c r="BB38" s="9">
        <f t="shared" si="77"/>
        <v>26.163619788206233</v>
      </c>
      <c r="BC38" s="9">
        <f t="shared" si="77"/>
        <v>26.163619788206233</v>
      </c>
      <c r="BD38" s="9">
        <f t="shared" si="77"/>
        <v>26.163619788206233</v>
      </c>
      <c r="BE38" s="9">
        <f t="shared" si="77"/>
        <v>26.163619788206233</v>
      </c>
      <c r="BF38" s="9">
        <f t="shared" si="77"/>
        <v>26.163619788206233</v>
      </c>
      <c r="BG38" s="9">
        <f t="shared" si="77"/>
        <v>26.163619788206233</v>
      </c>
      <c r="BH38" s="9">
        <f t="shared" si="77"/>
        <v>26.163619788206233</v>
      </c>
      <c r="BI38" s="9">
        <f t="shared" si="77"/>
        <v>26.163619788206233</v>
      </c>
      <c r="BJ38" s="9">
        <f t="shared" si="77"/>
        <v>26.163619788206233</v>
      </c>
      <c r="BK38" s="9">
        <f t="shared" si="77"/>
        <v>26.163619788206233</v>
      </c>
      <c r="BL38" s="9">
        <f t="shared" si="77"/>
        <v>26.163619788206233</v>
      </c>
      <c r="BM38" s="9">
        <f t="shared" si="77"/>
        <v>26.163619788206233</v>
      </c>
      <c r="BN38" s="9">
        <f t="shared" si="77"/>
        <v>26.163619788206233</v>
      </c>
      <c r="BO38" s="9">
        <f t="shared" si="77"/>
        <v>26.163619788206233</v>
      </c>
      <c r="BP38" s="9">
        <f t="shared" si="77"/>
        <v>26.163619788206233</v>
      </c>
      <c r="BQ38" s="9">
        <f t="shared" si="77"/>
        <v>26.163619788206233</v>
      </c>
      <c r="BR38" s="9">
        <f t="shared" si="77"/>
        <v>26.163619788206233</v>
      </c>
      <c r="BS38" s="9">
        <f t="shared" si="77"/>
        <v>26.163619788206233</v>
      </c>
      <c r="BT38" s="9">
        <f t="shared" si="77"/>
        <v>26.163619788206233</v>
      </c>
      <c r="BU38" s="9">
        <f t="shared" si="77"/>
        <v>26.163619788206233</v>
      </c>
      <c r="BV38" s="9">
        <f t="shared" si="77"/>
        <v>26.163619788206233</v>
      </c>
      <c r="BW38" s="9">
        <f t="shared" si="77"/>
        <v>26.163619788206233</v>
      </c>
      <c r="BX38" s="9">
        <f t="shared" si="77"/>
        <v>26.163619788206233</v>
      </c>
      <c r="BY38" s="9">
        <f t="shared" si="77"/>
        <v>26.163619788206233</v>
      </c>
      <c r="BZ38" s="9">
        <f t="shared" si="77"/>
        <v>26.163619788206233</v>
      </c>
      <c r="CA38" s="9">
        <f t="shared" si="77"/>
        <v>26.163619788206233</v>
      </c>
      <c r="CB38" s="9">
        <f t="shared" si="77"/>
        <v>26.163619788206233</v>
      </c>
      <c r="CC38" s="9">
        <f t="shared" si="77"/>
        <v>26.163619788206233</v>
      </c>
      <c r="CD38" s="9">
        <f t="shared" si="77"/>
        <v>26.163619788206233</v>
      </c>
      <c r="CE38" s="9">
        <f t="shared" si="77"/>
        <v>26.163619788206233</v>
      </c>
      <c r="CF38" s="9">
        <f t="shared" si="77"/>
        <v>26.163619788206233</v>
      </c>
      <c r="CG38" s="9">
        <f t="shared" si="77"/>
        <v>26.163619788206233</v>
      </c>
      <c r="CH38" s="9">
        <f t="shared" si="77"/>
        <v>26.163619788206233</v>
      </c>
      <c r="CI38" s="9">
        <f t="shared" si="3"/>
        <v>26.163619788206233</v>
      </c>
      <c r="CJ38" s="9">
        <f t="shared" si="3"/>
        <v>26.163619788206233</v>
      </c>
      <c r="CK38" s="9">
        <f t="shared" si="3"/>
        <v>26.163619788206233</v>
      </c>
      <c r="CL38" s="9">
        <f t="shared" si="3"/>
        <v>26.163619788206233</v>
      </c>
      <c r="CM38" s="9">
        <f t="shared" si="4"/>
        <v>26.163619788206233</v>
      </c>
      <c r="CN38" s="9">
        <f t="shared" si="4"/>
        <v>26.163619788206233</v>
      </c>
      <c r="CO38" s="9">
        <f t="shared" si="4"/>
        <v>26.163619788206233</v>
      </c>
      <c r="CP38" s="9">
        <f t="shared" si="4"/>
        <v>26.163619788206233</v>
      </c>
      <c r="CQ38" s="9">
        <f t="shared" si="9"/>
        <v>26.163619788206233</v>
      </c>
      <c r="CR38" s="9">
        <f t="shared" si="5"/>
        <v>26.163619788206233</v>
      </c>
      <c r="CS38" s="9">
        <f t="shared" si="9"/>
        <v>26.163619788206233</v>
      </c>
    </row>
    <row r="39" spans="1:97" x14ac:dyDescent="0.25">
      <c r="A39" s="8" t="s">
        <v>37</v>
      </c>
      <c r="B39" s="9">
        <f>AVERAGE(Ипотека!Z39:BV39)</f>
        <v>19.518839945959101</v>
      </c>
      <c r="C39" s="9">
        <f>$B$39</f>
        <v>19.518839945959101</v>
      </c>
      <c r="D39" s="9">
        <f t="shared" ref="D39:J39" si="84">$B$39</f>
        <v>19.518839945959101</v>
      </c>
      <c r="E39" s="9">
        <f t="shared" si="84"/>
        <v>19.518839945959101</v>
      </c>
      <c r="F39" s="9">
        <f t="shared" si="84"/>
        <v>19.518839945959101</v>
      </c>
      <c r="G39" s="9">
        <f t="shared" si="84"/>
        <v>19.518839945959101</v>
      </c>
      <c r="H39" s="9">
        <f t="shared" si="84"/>
        <v>19.518839945959101</v>
      </c>
      <c r="I39" s="9">
        <f t="shared" si="84"/>
        <v>19.518839945959101</v>
      </c>
      <c r="J39" s="9">
        <f t="shared" si="84"/>
        <v>19.518839945959101</v>
      </c>
      <c r="K39" s="9">
        <f t="shared" ref="K39:AK39" si="85">$B$39</f>
        <v>19.518839945959101</v>
      </c>
      <c r="L39" s="9">
        <f t="shared" si="85"/>
        <v>19.518839945959101</v>
      </c>
      <c r="M39" s="9">
        <f t="shared" si="85"/>
        <v>19.518839945959101</v>
      </c>
      <c r="N39" s="9">
        <f t="shared" si="85"/>
        <v>19.518839945959101</v>
      </c>
      <c r="O39" s="9">
        <f t="shared" si="85"/>
        <v>19.518839945959101</v>
      </c>
      <c r="P39" s="9">
        <f t="shared" si="85"/>
        <v>19.518839945959101</v>
      </c>
      <c r="Q39" s="9">
        <f t="shared" si="85"/>
        <v>19.518839945959101</v>
      </c>
      <c r="R39" s="9">
        <f t="shared" si="85"/>
        <v>19.518839945959101</v>
      </c>
      <c r="S39" s="9">
        <f t="shared" si="85"/>
        <v>19.518839945959101</v>
      </c>
      <c r="T39" s="9">
        <f t="shared" si="85"/>
        <v>19.518839945959101</v>
      </c>
      <c r="U39" s="9">
        <f t="shared" si="85"/>
        <v>19.518839945959101</v>
      </c>
      <c r="V39" s="9">
        <f t="shared" si="85"/>
        <v>19.518839945959101</v>
      </c>
      <c r="W39" s="9">
        <f t="shared" si="85"/>
        <v>19.518839945959101</v>
      </c>
      <c r="X39" s="9">
        <f t="shared" si="85"/>
        <v>19.518839945959101</v>
      </c>
      <c r="Y39" s="9">
        <f t="shared" si="85"/>
        <v>19.518839945959101</v>
      </c>
      <c r="Z39" s="9">
        <f t="shared" si="85"/>
        <v>19.518839945959101</v>
      </c>
      <c r="AA39" s="9">
        <f t="shared" si="85"/>
        <v>19.518839945959101</v>
      </c>
      <c r="AB39" s="9">
        <f t="shared" si="85"/>
        <v>19.518839945959101</v>
      </c>
      <c r="AC39" s="9">
        <f t="shared" si="85"/>
        <v>19.518839945959101</v>
      </c>
      <c r="AD39" s="9">
        <f t="shared" si="85"/>
        <v>19.518839945959101</v>
      </c>
      <c r="AE39" s="9">
        <f t="shared" si="85"/>
        <v>19.518839945959101</v>
      </c>
      <c r="AF39" s="9">
        <f t="shared" si="85"/>
        <v>19.518839945959101</v>
      </c>
      <c r="AG39" s="9">
        <f t="shared" si="85"/>
        <v>19.518839945959101</v>
      </c>
      <c r="AH39" s="9">
        <f t="shared" si="85"/>
        <v>19.518839945959101</v>
      </c>
      <c r="AI39" s="9">
        <f t="shared" si="85"/>
        <v>19.518839945959101</v>
      </c>
      <c r="AJ39" s="9">
        <f t="shared" si="85"/>
        <v>19.518839945959101</v>
      </c>
      <c r="AK39" s="9">
        <f t="shared" si="85"/>
        <v>19.518839945959101</v>
      </c>
      <c r="AL39" s="17">
        <f>AVERAGE(Ипотека!AL39:CH39)</f>
        <v>19.337944955867808</v>
      </c>
      <c r="AM39" s="9">
        <f t="shared" si="8"/>
        <v>19.337944955867808</v>
      </c>
      <c r="AN39" s="9">
        <f t="shared" si="77"/>
        <v>19.337944955867808</v>
      </c>
      <c r="AO39" s="9">
        <f t="shared" si="77"/>
        <v>19.337944955867808</v>
      </c>
      <c r="AP39" s="9">
        <f t="shared" si="77"/>
        <v>19.337944955867808</v>
      </c>
      <c r="AQ39" s="9">
        <f t="shared" si="77"/>
        <v>19.337944955867808</v>
      </c>
      <c r="AR39" s="9">
        <f t="shared" si="77"/>
        <v>19.337944955867808</v>
      </c>
      <c r="AS39" s="9">
        <f t="shared" si="77"/>
        <v>19.337944955867808</v>
      </c>
      <c r="AT39" s="9">
        <f t="shared" si="77"/>
        <v>19.337944955867808</v>
      </c>
      <c r="AU39" s="9">
        <f t="shared" si="77"/>
        <v>19.337944955867808</v>
      </c>
      <c r="AV39" s="9">
        <f t="shared" si="77"/>
        <v>19.337944955867808</v>
      </c>
      <c r="AW39" s="9">
        <f t="shared" si="77"/>
        <v>19.337944955867808</v>
      </c>
      <c r="AX39" s="9">
        <f t="shared" si="77"/>
        <v>19.337944955867808</v>
      </c>
      <c r="AY39" s="9">
        <f t="shared" si="77"/>
        <v>19.337944955867808</v>
      </c>
      <c r="AZ39" s="9">
        <f t="shared" si="77"/>
        <v>19.337944955867808</v>
      </c>
      <c r="BA39" s="9">
        <f t="shared" si="77"/>
        <v>19.337944955867808</v>
      </c>
      <c r="BB39" s="9">
        <f t="shared" si="77"/>
        <v>19.337944955867808</v>
      </c>
      <c r="BC39" s="9">
        <f t="shared" si="77"/>
        <v>19.337944955867808</v>
      </c>
      <c r="BD39" s="9">
        <f t="shared" si="77"/>
        <v>19.337944955867808</v>
      </c>
      <c r="BE39" s="9">
        <f t="shared" si="77"/>
        <v>19.337944955867808</v>
      </c>
      <c r="BF39" s="9">
        <f t="shared" si="77"/>
        <v>19.337944955867808</v>
      </c>
      <c r="BG39" s="9">
        <f t="shared" si="77"/>
        <v>19.337944955867808</v>
      </c>
      <c r="BH39" s="9">
        <f t="shared" si="77"/>
        <v>19.337944955867808</v>
      </c>
      <c r="BI39" s="9">
        <f t="shared" si="77"/>
        <v>19.337944955867808</v>
      </c>
      <c r="BJ39" s="9">
        <f t="shared" si="77"/>
        <v>19.337944955867808</v>
      </c>
      <c r="BK39" s="9">
        <f t="shared" si="77"/>
        <v>19.337944955867808</v>
      </c>
      <c r="BL39" s="9">
        <f t="shared" si="77"/>
        <v>19.337944955867808</v>
      </c>
      <c r="BM39" s="9">
        <f t="shared" si="77"/>
        <v>19.337944955867808</v>
      </c>
      <c r="BN39" s="9">
        <f t="shared" si="77"/>
        <v>19.337944955867808</v>
      </c>
      <c r="BO39" s="9">
        <f t="shared" si="77"/>
        <v>19.337944955867808</v>
      </c>
      <c r="BP39" s="9">
        <f t="shared" si="77"/>
        <v>19.337944955867808</v>
      </c>
      <c r="BQ39" s="9">
        <f t="shared" si="77"/>
        <v>19.337944955867808</v>
      </c>
      <c r="BR39" s="9">
        <f t="shared" si="77"/>
        <v>19.337944955867808</v>
      </c>
      <c r="BS39" s="9">
        <f t="shared" si="77"/>
        <v>19.337944955867808</v>
      </c>
      <c r="BT39" s="9">
        <f t="shared" si="77"/>
        <v>19.337944955867808</v>
      </c>
      <c r="BU39" s="9">
        <f t="shared" si="77"/>
        <v>19.337944955867808</v>
      </c>
      <c r="BV39" s="9">
        <f t="shared" si="77"/>
        <v>19.337944955867808</v>
      </c>
      <c r="BW39" s="9">
        <f t="shared" si="77"/>
        <v>19.337944955867808</v>
      </c>
      <c r="BX39" s="9">
        <f t="shared" si="77"/>
        <v>19.337944955867808</v>
      </c>
      <c r="BY39" s="9">
        <f t="shared" si="77"/>
        <v>19.337944955867808</v>
      </c>
      <c r="BZ39" s="9">
        <f t="shared" si="77"/>
        <v>19.337944955867808</v>
      </c>
      <c r="CA39" s="9">
        <f t="shared" si="77"/>
        <v>19.337944955867808</v>
      </c>
      <c r="CB39" s="9">
        <f t="shared" si="77"/>
        <v>19.337944955867808</v>
      </c>
      <c r="CC39" s="9">
        <f t="shared" si="77"/>
        <v>19.337944955867808</v>
      </c>
      <c r="CD39" s="9">
        <f t="shared" si="77"/>
        <v>19.337944955867808</v>
      </c>
      <c r="CE39" s="9">
        <f t="shared" si="77"/>
        <v>19.337944955867808</v>
      </c>
      <c r="CF39" s="9">
        <f t="shared" si="77"/>
        <v>19.337944955867808</v>
      </c>
      <c r="CG39" s="9">
        <f t="shared" si="77"/>
        <v>19.337944955867808</v>
      </c>
      <c r="CH39" s="9">
        <f t="shared" si="77"/>
        <v>19.337944955867808</v>
      </c>
      <c r="CI39" s="9">
        <f t="shared" si="3"/>
        <v>19.337944955867808</v>
      </c>
      <c r="CJ39" s="9">
        <f t="shared" si="3"/>
        <v>19.337944955867808</v>
      </c>
      <c r="CK39" s="9">
        <f t="shared" si="3"/>
        <v>19.337944955867808</v>
      </c>
      <c r="CL39" s="9">
        <f t="shared" si="3"/>
        <v>19.337944955867808</v>
      </c>
      <c r="CM39" s="9">
        <f t="shared" si="4"/>
        <v>19.337944955867808</v>
      </c>
      <c r="CN39" s="9">
        <f t="shared" si="4"/>
        <v>19.337944955867808</v>
      </c>
      <c r="CO39" s="9">
        <f t="shared" si="4"/>
        <v>19.337944955867808</v>
      </c>
      <c r="CP39" s="9">
        <f t="shared" si="4"/>
        <v>19.337944955867808</v>
      </c>
      <c r="CQ39" s="9">
        <f t="shared" si="9"/>
        <v>19.337944955867808</v>
      </c>
      <c r="CR39" s="9">
        <f t="shared" si="5"/>
        <v>19.337944955867808</v>
      </c>
      <c r="CS39" s="9">
        <f t="shared" si="9"/>
        <v>19.337944955867808</v>
      </c>
    </row>
    <row r="40" spans="1:97" x14ac:dyDescent="0.25">
      <c r="A40" s="8" t="s">
        <v>38</v>
      </c>
      <c r="B40" s="9">
        <f>AVERAGE(Ипотека!Z40:BV40)</f>
        <v>23.671875845140224</v>
      </c>
      <c r="C40" s="9">
        <f>$B$40</f>
        <v>23.671875845140224</v>
      </c>
      <c r="D40" s="9">
        <f t="shared" ref="D40:J40" si="86">$B$40</f>
        <v>23.671875845140224</v>
      </c>
      <c r="E40" s="9">
        <f t="shared" si="86"/>
        <v>23.671875845140224</v>
      </c>
      <c r="F40" s="9">
        <f t="shared" si="86"/>
        <v>23.671875845140224</v>
      </c>
      <c r="G40" s="9">
        <f t="shared" si="86"/>
        <v>23.671875845140224</v>
      </c>
      <c r="H40" s="9">
        <f t="shared" si="86"/>
        <v>23.671875845140224</v>
      </c>
      <c r="I40" s="9">
        <f t="shared" si="86"/>
        <v>23.671875845140224</v>
      </c>
      <c r="J40" s="9">
        <f t="shared" si="86"/>
        <v>23.671875845140224</v>
      </c>
      <c r="K40" s="9">
        <f t="shared" ref="K40:AK40" si="87">$B$40</f>
        <v>23.671875845140224</v>
      </c>
      <c r="L40" s="9">
        <f t="shared" si="87"/>
        <v>23.671875845140224</v>
      </c>
      <c r="M40" s="9">
        <f t="shared" si="87"/>
        <v>23.671875845140224</v>
      </c>
      <c r="N40" s="9">
        <f t="shared" si="87"/>
        <v>23.671875845140224</v>
      </c>
      <c r="O40" s="9">
        <f t="shared" si="87"/>
        <v>23.671875845140224</v>
      </c>
      <c r="P40" s="9">
        <f t="shared" si="87"/>
        <v>23.671875845140224</v>
      </c>
      <c r="Q40" s="9">
        <f t="shared" si="87"/>
        <v>23.671875845140224</v>
      </c>
      <c r="R40" s="9">
        <f t="shared" si="87"/>
        <v>23.671875845140224</v>
      </c>
      <c r="S40" s="9">
        <f t="shared" si="87"/>
        <v>23.671875845140224</v>
      </c>
      <c r="T40" s="9">
        <f t="shared" si="87"/>
        <v>23.671875845140224</v>
      </c>
      <c r="U40" s="9">
        <f t="shared" si="87"/>
        <v>23.671875845140224</v>
      </c>
      <c r="V40" s="9">
        <f t="shared" si="87"/>
        <v>23.671875845140224</v>
      </c>
      <c r="W40" s="9">
        <f t="shared" si="87"/>
        <v>23.671875845140224</v>
      </c>
      <c r="X40" s="9">
        <f t="shared" si="87"/>
        <v>23.671875845140224</v>
      </c>
      <c r="Y40" s="9">
        <f t="shared" si="87"/>
        <v>23.671875845140224</v>
      </c>
      <c r="Z40" s="9">
        <f t="shared" si="87"/>
        <v>23.671875845140224</v>
      </c>
      <c r="AA40" s="9">
        <f t="shared" si="87"/>
        <v>23.671875845140224</v>
      </c>
      <c r="AB40" s="9">
        <f t="shared" si="87"/>
        <v>23.671875845140224</v>
      </c>
      <c r="AC40" s="9">
        <f t="shared" si="87"/>
        <v>23.671875845140224</v>
      </c>
      <c r="AD40" s="9">
        <f t="shared" si="87"/>
        <v>23.671875845140224</v>
      </c>
      <c r="AE40" s="9">
        <f t="shared" si="87"/>
        <v>23.671875845140224</v>
      </c>
      <c r="AF40" s="9">
        <f t="shared" si="87"/>
        <v>23.671875845140224</v>
      </c>
      <c r="AG40" s="9">
        <f t="shared" si="87"/>
        <v>23.671875845140224</v>
      </c>
      <c r="AH40" s="9">
        <f t="shared" si="87"/>
        <v>23.671875845140224</v>
      </c>
      <c r="AI40" s="9">
        <f t="shared" si="87"/>
        <v>23.671875845140224</v>
      </c>
      <c r="AJ40" s="9">
        <f t="shared" si="87"/>
        <v>23.671875845140224</v>
      </c>
      <c r="AK40" s="9">
        <f t="shared" si="87"/>
        <v>23.671875845140224</v>
      </c>
      <c r="AL40" s="17">
        <f>AVERAGE(Ипотека!AL40:CH40)</f>
        <v>25.655861026691156</v>
      </c>
      <c r="AM40" s="9">
        <f t="shared" si="8"/>
        <v>25.655861026691156</v>
      </c>
      <c r="AN40" s="9">
        <f t="shared" si="77"/>
        <v>25.655861026691156</v>
      </c>
      <c r="AO40" s="9">
        <f t="shared" si="77"/>
        <v>25.655861026691156</v>
      </c>
      <c r="AP40" s="9">
        <f t="shared" si="77"/>
        <v>25.655861026691156</v>
      </c>
      <c r="AQ40" s="9">
        <f t="shared" si="77"/>
        <v>25.655861026691156</v>
      </c>
      <c r="AR40" s="9">
        <f t="shared" si="77"/>
        <v>25.655861026691156</v>
      </c>
      <c r="AS40" s="9">
        <f t="shared" si="77"/>
        <v>25.655861026691156</v>
      </c>
      <c r="AT40" s="9">
        <f t="shared" si="77"/>
        <v>25.655861026691156</v>
      </c>
      <c r="AU40" s="9">
        <f t="shared" si="77"/>
        <v>25.655861026691156</v>
      </c>
      <c r="AV40" s="9">
        <f t="shared" si="77"/>
        <v>25.655861026691156</v>
      </c>
      <c r="AW40" s="9">
        <f t="shared" si="77"/>
        <v>25.655861026691156</v>
      </c>
      <c r="AX40" s="9">
        <f t="shared" si="77"/>
        <v>25.655861026691156</v>
      </c>
      <c r="AY40" s="9">
        <f t="shared" si="77"/>
        <v>25.655861026691156</v>
      </c>
      <c r="AZ40" s="9">
        <f t="shared" si="77"/>
        <v>25.655861026691156</v>
      </c>
      <c r="BA40" s="9">
        <f t="shared" si="77"/>
        <v>25.655861026691156</v>
      </c>
      <c r="BB40" s="9">
        <f t="shared" si="77"/>
        <v>25.655861026691156</v>
      </c>
      <c r="BC40" s="9">
        <f t="shared" si="77"/>
        <v>25.655861026691156</v>
      </c>
      <c r="BD40" s="9">
        <f t="shared" si="77"/>
        <v>25.655861026691156</v>
      </c>
      <c r="BE40" s="9">
        <f t="shared" si="77"/>
        <v>25.655861026691156</v>
      </c>
      <c r="BF40" s="9">
        <f t="shared" si="77"/>
        <v>25.655861026691156</v>
      </c>
      <c r="BG40" s="9">
        <f t="shared" si="77"/>
        <v>25.655861026691156</v>
      </c>
      <c r="BH40" s="9">
        <f t="shared" si="77"/>
        <v>25.655861026691156</v>
      </c>
      <c r="BI40" s="9">
        <f t="shared" si="77"/>
        <v>25.655861026691156</v>
      </c>
      <c r="BJ40" s="9">
        <f t="shared" si="77"/>
        <v>25.655861026691156</v>
      </c>
      <c r="BK40" s="9">
        <f t="shared" si="77"/>
        <v>25.655861026691156</v>
      </c>
      <c r="BL40" s="9">
        <f t="shared" si="77"/>
        <v>25.655861026691156</v>
      </c>
      <c r="BM40" s="9">
        <f t="shared" si="77"/>
        <v>25.655861026691156</v>
      </c>
      <c r="BN40" s="9">
        <f t="shared" si="77"/>
        <v>25.655861026691156</v>
      </c>
      <c r="BO40" s="9">
        <f t="shared" si="77"/>
        <v>25.655861026691156</v>
      </c>
      <c r="BP40" s="9">
        <f t="shared" si="77"/>
        <v>25.655861026691156</v>
      </c>
      <c r="BQ40" s="9">
        <f t="shared" si="77"/>
        <v>25.655861026691156</v>
      </c>
      <c r="BR40" s="9">
        <f t="shared" si="77"/>
        <v>25.655861026691156</v>
      </c>
      <c r="BS40" s="9">
        <f t="shared" si="77"/>
        <v>25.655861026691156</v>
      </c>
      <c r="BT40" s="9">
        <f t="shared" si="77"/>
        <v>25.655861026691156</v>
      </c>
      <c r="BU40" s="9">
        <f t="shared" si="77"/>
        <v>25.655861026691156</v>
      </c>
      <c r="BV40" s="9">
        <f t="shared" si="77"/>
        <v>25.655861026691156</v>
      </c>
      <c r="BW40" s="9">
        <f t="shared" si="77"/>
        <v>25.655861026691156</v>
      </c>
      <c r="BX40" s="9">
        <f t="shared" si="77"/>
        <v>25.655861026691156</v>
      </c>
      <c r="BY40" s="9">
        <f t="shared" si="77"/>
        <v>25.655861026691156</v>
      </c>
      <c r="BZ40" s="9">
        <f t="shared" si="77"/>
        <v>25.655861026691156</v>
      </c>
      <c r="CA40" s="9">
        <f t="shared" si="77"/>
        <v>25.655861026691156</v>
      </c>
      <c r="CB40" s="9">
        <f t="shared" si="77"/>
        <v>25.655861026691156</v>
      </c>
      <c r="CC40" s="9">
        <f t="shared" si="77"/>
        <v>25.655861026691156</v>
      </c>
      <c r="CD40" s="9">
        <f t="shared" si="77"/>
        <v>25.655861026691156</v>
      </c>
      <c r="CE40" s="9">
        <f t="shared" si="77"/>
        <v>25.655861026691156</v>
      </c>
      <c r="CF40" s="9">
        <f t="shared" si="77"/>
        <v>25.655861026691156</v>
      </c>
      <c r="CG40" s="9">
        <f t="shared" si="77"/>
        <v>25.655861026691156</v>
      </c>
      <c r="CH40" s="9">
        <f t="shared" si="77"/>
        <v>25.655861026691156</v>
      </c>
      <c r="CI40" s="9">
        <f t="shared" si="3"/>
        <v>25.655861026691156</v>
      </c>
      <c r="CJ40" s="9">
        <f t="shared" si="3"/>
        <v>25.655861026691156</v>
      </c>
      <c r="CK40" s="9">
        <f t="shared" si="3"/>
        <v>25.655861026691156</v>
      </c>
      <c r="CL40" s="9">
        <f t="shared" si="3"/>
        <v>25.655861026691156</v>
      </c>
      <c r="CM40" s="9">
        <f t="shared" si="4"/>
        <v>25.655861026691156</v>
      </c>
      <c r="CN40" s="9">
        <f t="shared" si="4"/>
        <v>25.655861026691156</v>
      </c>
      <c r="CO40" s="9">
        <f t="shared" si="4"/>
        <v>25.655861026691156</v>
      </c>
      <c r="CP40" s="9">
        <f t="shared" si="4"/>
        <v>25.655861026691156</v>
      </c>
      <c r="CQ40" s="9">
        <f t="shared" si="9"/>
        <v>25.655861026691156</v>
      </c>
      <c r="CR40" s="9">
        <f t="shared" si="5"/>
        <v>25.655861026691156</v>
      </c>
      <c r="CS40" s="9">
        <f t="shared" si="9"/>
        <v>25.655861026691156</v>
      </c>
    </row>
    <row r="41" spans="1:97" x14ac:dyDescent="0.25">
      <c r="A41" s="8" t="s">
        <v>39</v>
      </c>
      <c r="B41" s="9">
        <f>AVERAGE(Ипотека!Z41:BV41)</f>
        <v>52.323535892072378</v>
      </c>
      <c r="C41" s="9">
        <f>$B$41</f>
        <v>52.323535892072378</v>
      </c>
      <c r="D41" s="9">
        <f t="shared" ref="D41:J41" si="88">$B$41</f>
        <v>52.323535892072378</v>
      </c>
      <c r="E41" s="9">
        <f t="shared" si="88"/>
        <v>52.323535892072378</v>
      </c>
      <c r="F41" s="9">
        <f t="shared" si="88"/>
        <v>52.323535892072378</v>
      </c>
      <c r="G41" s="9">
        <f t="shared" si="88"/>
        <v>52.323535892072378</v>
      </c>
      <c r="H41" s="9">
        <f t="shared" si="88"/>
        <v>52.323535892072378</v>
      </c>
      <c r="I41" s="9">
        <f t="shared" si="88"/>
        <v>52.323535892072378</v>
      </c>
      <c r="J41" s="9">
        <f t="shared" si="88"/>
        <v>52.323535892072378</v>
      </c>
      <c r="K41" s="9">
        <f t="shared" ref="K41:AK41" si="89">$B$41</f>
        <v>52.323535892072378</v>
      </c>
      <c r="L41" s="9">
        <f t="shared" si="89"/>
        <v>52.323535892072378</v>
      </c>
      <c r="M41" s="9">
        <f t="shared" si="89"/>
        <v>52.323535892072378</v>
      </c>
      <c r="N41" s="9">
        <f t="shared" si="89"/>
        <v>52.323535892072378</v>
      </c>
      <c r="O41" s="9">
        <f t="shared" si="89"/>
        <v>52.323535892072378</v>
      </c>
      <c r="P41" s="9">
        <f t="shared" si="89"/>
        <v>52.323535892072378</v>
      </c>
      <c r="Q41" s="9">
        <f t="shared" si="89"/>
        <v>52.323535892072378</v>
      </c>
      <c r="R41" s="9">
        <f t="shared" si="89"/>
        <v>52.323535892072378</v>
      </c>
      <c r="S41" s="9">
        <f t="shared" si="89"/>
        <v>52.323535892072378</v>
      </c>
      <c r="T41" s="9">
        <f t="shared" si="89"/>
        <v>52.323535892072378</v>
      </c>
      <c r="U41" s="9">
        <f t="shared" si="89"/>
        <v>52.323535892072378</v>
      </c>
      <c r="V41" s="9">
        <f t="shared" si="89"/>
        <v>52.323535892072378</v>
      </c>
      <c r="W41" s="9">
        <f t="shared" si="89"/>
        <v>52.323535892072378</v>
      </c>
      <c r="X41" s="9">
        <f t="shared" si="89"/>
        <v>52.323535892072378</v>
      </c>
      <c r="Y41" s="9">
        <f t="shared" si="89"/>
        <v>52.323535892072378</v>
      </c>
      <c r="Z41" s="9">
        <f t="shared" si="89"/>
        <v>52.323535892072378</v>
      </c>
      <c r="AA41" s="9">
        <f t="shared" si="89"/>
        <v>52.323535892072378</v>
      </c>
      <c r="AB41" s="9">
        <f t="shared" si="89"/>
        <v>52.323535892072378</v>
      </c>
      <c r="AC41" s="9">
        <f t="shared" si="89"/>
        <v>52.323535892072378</v>
      </c>
      <c r="AD41" s="9">
        <f t="shared" si="89"/>
        <v>52.323535892072378</v>
      </c>
      <c r="AE41" s="9">
        <f t="shared" si="89"/>
        <v>52.323535892072378</v>
      </c>
      <c r="AF41" s="9">
        <f t="shared" si="89"/>
        <v>52.323535892072378</v>
      </c>
      <c r="AG41" s="9">
        <f t="shared" si="89"/>
        <v>52.323535892072378</v>
      </c>
      <c r="AH41" s="9">
        <f t="shared" si="89"/>
        <v>52.323535892072378</v>
      </c>
      <c r="AI41" s="9">
        <f t="shared" si="89"/>
        <v>52.323535892072378</v>
      </c>
      <c r="AJ41" s="9">
        <f t="shared" si="89"/>
        <v>52.323535892072378</v>
      </c>
      <c r="AK41" s="9">
        <f t="shared" si="89"/>
        <v>52.323535892072378</v>
      </c>
      <c r="AL41" s="17">
        <f>AVERAGE(Ипотека!AL41:CH41)</f>
        <v>45.361935528712856</v>
      </c>
      <c r="AM41" s="9">
        <f t="shared" si="8"/>
        <v>45.361935528712856</v>
      </c>
      <c r="AN41" s="9">
        <f t="shared" si="77"/>
        <v>45.361935528712856</v>
      </c>
      <c r="AO41" s="9">
        <f t="shared" si="77"/>
        <v>45.361935528712856</v>
      </c>
      <c r="AP41" s="9">
        <f t="shared" si="77"/>
        <v>45.361935528712856</v>
      </c>
      <c r="AQ41" s="9">
        <f t="shared" si="77"/>
        <v>45.361935528712856</v>
      </c>
      <c r="AR41" s="9">
        <f t="shared" si="77"/>
        <v>45.361935528712856</v>
      </c>
      <c r="AS41" s="9">
        <f t="shared" si="77"/>
        <v>45.361935528712856</v>
      </c>
      <c r="AT41" s="9">
        <f t="shared" si="77"/>
        <v>45.361935528712856</v>
      </c>
      <c r="AU41" s="9">
        <f t="shared" si="77"/>
        <v>45.361935528712856</v>
      </c>
      <c r="AV41" s="9">
        <f t="shared" si="77"/>
        <v>45.361935528712856</v>
      </c>
      <c r="AW41" s="9">
        <f t="shared" si="77"/>
        <v>45.361935528712856</v>
      </c>
      <c r="AX41" s="9">
        <f t="shared" si="77"/>
        <v>45.361935528712856</v>
      </c>
      <c r="AY41" s="9">
        <f t="shared" si="77"/>
        <v>45.361935528712856</v>
      </c>
      <c r="AZ41" s="9">
        <f t="shared" si="77"/>
        <v>45.361935528712856</v>
      </c>
      <c r="BA41" s="9">
        <f t="shared" si="77"/>
        <v>45.361935528712856</v>
      </c>
      <c r="BB41" s="9">
        <f t="shared" ref="AN41:CH46" si="90">BA41</f>
        <v>45.361935528712856</v>
      </c>
      <c r="BC41" s="9">
        <f t="shared" si="90"/>
        <v>45.361935528712856</v>
      </c>
      <c r="BD41" s="9">
        <f t="shared" si="90"/>
        <v>45.361935528712856</v>
      </c>
      <c r="BE41" s="9">
        <f t="shared" si="90"/>
        <v>45.361935528712856</v>
      </c>
      <c r="BF41" s="9">
        <f t="shared" si="90"/>
        <v>45.361935528712856</v>
      </c>
      <c r="BG41" s="9">
        <f t="shared" si="90"/>
        <v>45.361935528712856</v>
      </c>
      <c r="BH41" s="9">
        <f t="shared" si="90"/>
        <v>45.361935528712856</v>
      </c>
      <c r="BI41" s="9">
        <f t="shared" si="90"/>
        <v>45.361935528712856</v>
      </c>
      <c r="BJ41" s="9">
        <f t="shared" si="90"/>
        <v>45.361935528712856</v>
      </c>
      <c r="BK41" s="9">
        <f t="shared" si="90"/>
        <v>45.361935528712856</v>
      </c>
      <c r="BL41" s="9">
        <f t="shared" si="90"/>
        <v>45.361935528712856</v>
      </c>
      <c r="BM41" s="9">
        <f t="shared" si="90"/>
        <v>45.361935528712856</v>
      </c>
      <c r="BN41" s="9">
        <f t="shared" si="90"/>
        <v>45.361935528712856</v>
      </c>
      <c r="BO41" s="9">
        <f t="shared" si="90"/>
        <v>45.361935528712856</v>
      </c>
      <c r="BP41" s="9">
        <f t="shared" si="90"/>
        <v>45.361935528712856</v>
      </c>
      <c r="BQ41" s="9">
        <f t="shared" si="90"/>
        <v>45.361935528712856</v>
      </c>
      <c r="BR41" s="9">
        <f t="shared" si="90"/>
        <v>45.361935528712856</v>
      </c>
      <c r="BS41" s="9">
        <f t="shared" si="90"/>
        <v>45.361935528712856</v>
      </c>
      <c r="BT41" s="9">
        <f t="shared" si="90"/>
        <v>45.361935528712856</v>
      </c>
      <c r="BU41" s="9">
        <f t="shared" si="90"/>
        <v>45.361935528712856</v>
      </c>
      <c r="BV41" s="9">
        <f t="shared" si="90"/>
        <v>45.361935528712856</v>
      </c>
      <c r="BW41" s="9">
        <f t="shared" si="90"/>
        <v>45.361935528712856</v>
      </c>
      <c r="BX41" s="9">
        <f t="shared" si="90"/>
        <v>45.361935528712856</v>
      </c>
      <c r="BY41" s="9">
        <f t="shared" si="90"/>
        <v>45.361935528712856</v>
      </c>
      <c r="BZ41" s="9">
        <f t="shared" si="90"/>
        <v>45.361935528712856</v>
      </c>
      <c r="CA41" s="9">
        <f t="shared" si="90"/>
        <v>45.361935528712856</v>
      </c>
      <c r="CB41" s="9">
        <f t="shared" si="90"/>
        <v>45.361935528712856</v>
      </c>
      <c r="CC41" s="9">
        <f t="shared" si="90"/>
        <v>45.361935528712856</v>
      </c>
      <c r="CD41" s="9">
        <f t="shared" si="90"/>
        <v>45.361935528712856</v>
      </c>
      <c r="CE41" s="9">
        <f t="shared" si="90"/>
        <v>45.361935528712856</v>
      </c>
      <c r="CF41" s="9">
        <f t="shared" si="90"/>
        <v>45.361935528712856</v>
      </c>
      <c r="CG41" s="9">
        <f t="shared" si="90"/>
        <v>45.361935528712856</v>
      </c>
      <c r="CH41" s="9">
        <f t="shared" si="90"/>
        <v>45.361935528712856</v>
      </c>
      <c r="CI41" s="9">
        <f t="shared" si="3"/>
        <v>45.361935528712856</v>
      </c>
      <c r="CJ41" s="9">
        <f t="shared" si="3"/>
        <v>45.361935528712856</v>
      </c>
      <c r="CK41" s="9">
        <f t="shared" si="3"/>
        <v>45.361935528712856</v>
      </c>
      <c r="CL41" s="9">
        <f t="shared" si="3"/>
        <v>45.361935528712856</v>
      </c>
      <c r="CM41" s="9">
        <f t="shared" si="4"/>
        <v>45.361935528712856</v>
      </c>
      <c r="CN41" s="9">
        <f t="shared" si="4"/>
        <v>45.361935528712856</v>
      </c>
      <c r="CO41" s="9">
        <f t="shared" si="4"/>
        <v>45.361935528712856</v>
      </c>
      <c r="CP41" s="9">
        <f t="shared" si="4"/>
        <v>45.361935528712856</v>
      </c>
      <c r="CQ41" s="9">
        <f t="shared" si="9"/>
        <v>45.361935528712856</v>
      </c>
      <c r="CR41" s="9">
        <f t="shared" si="5"/>
        <v>45.361935528712856</v>
      </c>
      <c r="CS41" s="9">
        <f t="shared" si="9"/>
        <v>45.361935528712856</v>
      </c>
    </row>
    <row r="42" spans="1:97" x14ac:dyDescent="0.25">
      <c r="A42" s="8" t="s">
        <v>41</v>
      </c>
      <c r="B42" s="9">
        <f>AVERAGE(Ипотека!Z42:BV42)</f>
        <v>32.428436199725354</v>
      </c>
      <c r="C42" s="9">
        <f>$B$42</f>
        <v>32.428436199725354</v>
      </c>
      <c r="D42" s="9">
        <f t="shared" ref="D42:J42" si="91">$B$42</f>
        <v>32.428436199725354</v>
      </c>
      <c r="E42" s="9">
        <f t="shared" si="91"/>
        <v>32.428436199725354</v>
      </c>
      <c r="F42" s="9">
        <f t="shared" si="91"/>
        <v>32.428436199725354</v>
      </c>
      <c r="G42" s="9">
        <f t="shared" si="91"/>
        <v>32.428436199725354</v>
      </c>
      <c r="H42" s="9">
        <f t="shared" si="91"/>
        <v>32.428436199725354</v>
      </c>
      <c r="I42" s="9">
        <f t="shared" si="91"/>
        <v>32.428436199725354</v>
      </c>
      <c r="J42" s="9">
        <f t="shared" si="91"/>
        <v>32.428436199725354</v>
      </c>
      <c r="K42" s="9">
        <f t="shared" ref="K42:AK42" si="92">$B$42</f>
        <v>32.428436199725354</v>
      </c>
      <c r="L42" s="9">
        <f t="shared" si="92"/>
        <v>32.428436199725354</v>
      </c>
      <c r="M42" s="9">
        <f t="shared" si="92"/>
        <v>32.428436199725354</v>
      </c>
      <c r="N42" s="9">
        <f t="shared" si="92"/>
        <v>32.428436199725354</v>
      </c>
      <c r="O42" s="9">
        <f t="shared" si="92"/>
        <v>32.428436199725354</v>
      </c>
      <c r="P42" s="9">
        <f t="shared" si="92"/>
        <v>32.428436199725354</v>
      </c>
      <c r="Q42" s="9">
        <f t="shared" si="92"/>
        <v>32.428436199725354</v>
      </c>
      <c r="R42" s="9">
        <f t="shared" si="92"/>
        <v>32.428436199725354</v>
      </c>
      <c r="S42" s="9">
        <f t="shared" si="92"/>
        <v>32.428436199725354</v>
      </c>
      <c r="T42" s="9">
        <f t="shared" si="92"/>
        <v>32.428436199725354</v>
      </c>
      <c r="U42" s="9">
        <f t="shared" si="92"/>
        <v>32.428436199725354</v>
      </c>
      <c r="V42" s="9">
        <f t="shared" si="92"/>
        <v>32.428436199725354</v>
      </c>
      <c r="W42" s="9">
        <f t="shared" si="92"/>
        <v>32.428436199725354</v>
      </c>
      <c r="X42" s="9">
        <f t="shared" si="92"/>
        <v>32.428436199725354</v>
      </c>
      <c r="Y42" s="9">
        <f t="shared" si="92"/>
        <v>32.428436199725354</v>
      </c>
      <c r="Z42" s="9">
        <f t="shared" si="92"/>
        <v>32.428436199725354</v>
      </c>
      <c r="AA42" s="9">
        <f t="shared" si="92"/>
        <v>32.428436199725354</v>
      </c>
      <c r="AB42" s="9">
        <f t="shared" si="92"/>
        <v>32.428436199725354</v>
      </c>
      <c r="AC42" s="9">
        <f t="shared" si="92"/>
        <v>32.428436199725354</v>
      </c>
      <c r="AD42" s="9">
        <f t="shared" si="92"/>
        <v>32.428436199725354</v>
      </c>
      <c r="AE42" s="9">
        <f t="shared" si="92"/>
        <v>32.428436199725354</v>
      </c>
      <c r="AF42" s="9">
        <f t="shared" si="92"/>
        <v>32.428436199725354</v>
      </c>
      <c r="AG42" s="9">
        <f t="shared" si="92"/>
        <v>32.428436199725354</v>
      </c>
      <c r="AH42" s="9">
        <f t="shared" si="92"/>
        <v>32.428436199725354</v>
      </c>
      <c r="AI42" s="9">
        <f t="shared" si="92"/>
        <v>32.428436199725354</v>
      </c>
      <c r="AJ42" s="9">
        <f t="shared" si="92"/>
        <v>32.428436199725354</v>
      </c>
      <c r="AK42" s="9">
        <f t="shared" si="92"/>
        <v>32.428436199725354</v>
      </c>
      <c r="AL42" s="17">
        <f>AVERAGE(Ипотека!AL42:CH42)</f>
        <v>33.801915389360843</v>
      </c>
      <c r="AM42" s="9">
        <f t="shared" si="8"/>
        <v>33.801915389360843</v>
      </c>
      <c r="AN42" s="9">
        <f t="shared" si="90"/>
        <v>33.801915389360843</v>
      </c>
      <c r="AO42" s="9">
        <f t="shared" si="90"/>
        <v>33.801915389360843</v>
      </c>
      <c r="AP42" s="9">
        <f t="shared" si="90"/>
        <v>33.801915389360843</v>
      </c>
      <c r="AQ42" s="9">
        <f t="shared" si="90"/>
        <v>33.801915389360843</v>
      </c>
      <c r="AR42" s="9">
        <f t="shared" si="90"/>
        <v>33.801915389360843</v>
      </c>
      <c r="AS42" s="9">
        <f t="shared" si="90"/>
        <v>33.801915389360843</v>
      </c>
      <c r="AT42" s="9">
        <f t="shared" si="90"/>
        <v>33.801915389360843</v>
      </c>
      <c r="AU42" s="9">
        <f t="shared" si="90"/>
        <v>33.801915389360843</v>
      </c>
      <c r="AV42" s="9">
        <f t="shared" si="90"/>
        <v>33.801915389360843</v>
      </c>
      <c r="AW42" s="9">
        <f t="shared" si="90"/>
        <v>33.801915389360843</v>
      </c>
      <c r="AX42" s="9">
        <f t="shared" si="90"/>
        <v>33.801915389360843</v>
      </c>
      <c r="AY42" s="9">
        <f t="shared" si="90"/>
        <v>33.801915389360843</v>
      </c>
      <c r="AZ42" s="9">
        <f t="shared" si="90"/>
        <v>33.801915389360843</v>
      </c>
      <c r="BA42" s="9">
        <f t="shared" si="90"/>
        <v>33.801915389360843</v>
      </c>
      <c r="BB42" s="9">
        <f t="shared" si="90"/>
        <v>33.801915389360843</v>
      </c>
      <c r="BC42" s="9">
        <f t="shared" si="90"/>
        <v>33.801915389360843</v>
      </c>
      <c r="BD42" s="9">
        <f t="shared" si="90"/>
        <v>33.801915389360843</v>
      </c>
      <c r="BE42" s="9">
        <f t="shared" si="90"/>
        <v>33.801915389360843</v>
      </c>
      <c r="BF42" s="9">
        <f t="shared" si="90"/>
        <v>33.801915389360843</v>
      </c>
      <c r="BG42" s="9">
        <f t="shared" si="90"/>
        <v>33.801915389360843</v>
      </c>
      <c r="BH42" s="9">
        <f t="shared" si="90"/>
        <v>33.801915389360843</v>
      </c>
      <c r="BI42" s="9">
        <f t="shared" si="90"/>
        <v>33.801915389360843</v>
      </c>
      <c r="BJ42" s="9">
        <f t="shared" si="90"/>
        <v>33.801915389360843</v>
      </c>
      <c r="BK42" s="9">
        <f t="shared" si="90"/>
        <v>33.801915389360843</v>
      </c>
      <c r="BL42" s="9">
        <f t="shared" si="90"/>
        <v>33.801915389360843</v>
      </c>
      <c r="BM42" s="9">
        <f t="shared" si="90"/>
        <v>33.801915389360843</v>
      </c>
      <c r="BN42" s="9">
        <f t="shared" si="90"/>
        <v>33.801915389360843</v>
      </c>
      <c r="BO42" s="9">
        <f t="shared" si="90"/>
        <v>33.801915389360843</v>
      </c>
      <c r="BP42" s="9">
        <f t="shared" si="90"/>
        <v>33.801915389360843</v>
      </c>
      <c r="BQ42" s="9">
        <f t="shared" si="90"/>
        <v>33.801915389360843</v>
      </c>
      <c r="BR42" s="9">
        <f t="shared" si="90"/>
        <v>33.801915389360843</v>
      </c>
      <c r="BS42" s="9">
        <f t="shared" si="90"/>
        <v>33.801915389360843</v>
      </c>
      <c r="BT42" s="9">
        <f t="shared" si="90"/>
        <v>33.801915389360843</v>
      </c>
      <c r="BU42" s="9">
        <f t="shared" si="90"/>
        <v>33.801915389360843</v>
      </c>
      <c r="BV42" s="9">
        <f t="shared" si="90"/>
        <v>33.801915389360843</v>
      </c>
      <c r="BW42" s="9">
        <f t="shared" si="90"/>
        <v>33.801915389360843</v>
      </c>
      <c r="BX42" s="9">
        <f t="shared" si="90"/>
        <v>33.801915389360843</v>
      </c>
      <c r="BY42" s="9">
        <f t="shared" si="90"/>
        <v>33.801915389360843</v>
      </c>
      <c r="BZ42" s="9">
        <f t="shared" si="90"/>
        <v>33.801915389360843</v>
      </c>
      <c r="CA42" s="9">
        <f t="shared" si="90"/>
        <v>33.801915389360843</v>
      </c>
      <c r="CB42" s="9">
        <f t="shared" si="90"/>
        <v>33.801915389360843</v>
      </c>
      <c r="CC42" s="9">
        <f t="shared" si="90"/>
        <v>33.801915389360843</v>
      </c>
      <c r="CD42" s="9">
        <f t="shared" si="90"/>
        <v>33.801915389360843</v>
      </c>
      <c r="CE42" s="9">
        <f t="shared" si="90"/>
        <v>33.801915389360843</v>
      </c>
      <c r="CF42" s="9">
        <f t="shared" si="90"/>
        <v>33.801915389360843</v>
      </c>
      <c r="CG42" s="9">
        <f t="shared" si="90"/>
        <v>33.801915389360843</v>
      </c>
      <c r="CH42" s="9">
        <f t="shared" si="90"/>
        <v>33.801915389360843</v>
      </c>
      <c r="CI42" s="9">
        <f t="shared" si="3"/>
        <v>33.801915389360843</v>
      </c>
      <c r="CJ42" s="9">
        <f t="shared" si="3"/>
        <v>33.801915389360843</v>
      </c>
      <c r="CK42" s="9">
        <f t="shared" si="3"/>
        <v>33.801915389360843</v>
      </c>
      <c r="CL42" s="9">
        <f t="shared" si="3"/>
        <v>33.801915389360843</v>
      </c>
      <c r="CM42" s="9">
        <f t="shared" si="4"/>
        <v>33.801915389360843</v>
      </c>
      <c r="CN42" s="9">
        <f t="shared" si="4"/>
        <v>33.801915389360843</v>
      </c>
      <c r="CO42" s="9">
        <f t="shared" si="4"/>
        <v>33.801915389360843</v>
      </c>
      <c r="CP42" s="9">
        <f t="shared" si="4"/>
        <v>33.801915389360843</v>
      </c>
      <c r="CQ42" s="9">
        <f t="shared" si="9"/>
        <v>33.801915389360843</v>
      </c>
      <c r="CR42" s="9">
        <f t="shared" si="5"/>
        <v>33.801915389360843</v>
      </c>
      <c r="CS42" s="9">
        <f t="shared" si="9"/>
        <v>33.801915389360843</v>
      </c>
    </row>
    <row r="43" spans="1:97" x14ac:dyDescent="0.25">
      <c r="A43" s="8" t="s">
        <v>42</v>
      </c>
      <c r="B43" s="9">
        <f>AVERAGE(Ипотека!Z43:BV43)</f>
        <v>31.885618653190114</v>
      </c>
      <c r="C43" s="9">
        <f>$B$43</f>
        <v>31.885618653190114</v>
      </c>
      <c r="D43" s="9">
        <f t="shared" ref="D43:J43" si="93">$B$43</f>
        <v>31.885618653190114</v>
      </c>
      <c r="E43" s="9">
        <f t="shared" si="93"/>
        <v>31.885618653190114</v>
      </c>
      <c r="F43" s="9">
        <f t="shared" si="93"/>
        <v>31.885618653190114</v>
      </c>
      <c r="G43" s="9">
        <f t="shared" si="93"/>
        <v>31.885618653190114</v>
      </c>
      <c r="H43" s="9">
        <f t="shared" si="93"/>
        <v>31.885618653190114</v>
      </c>
      <c r="I43" s="9">
        <f t="shared" si="93"/>
        <v>31.885618653190114</v>
      </c>
      <c r="J43" s="9">
        <f t="shared" si="93"/>
        <v>31.885618653190114</v>
      </c>
      <c r="K43" s="9">
        <f t="shared" ref="K43:AK43" si="94">$B$43</f>
        <v>31.885618653190114</v>
      </c>
      <c r="L43" s="9">
        <f t="shared" si="94"/>
        <v>31.885618653190114</v>
      </c>
      <c r="M43" s="9">
        <f t="shared" si="94"/>
        <v>31.885618653190114</v>
      </c>
      <c r="N43" s="9">
        <f t="shared" si="94"/>
        <v>31.885618653190114</v>
      </c>
      <c r="O43" s="9">
        <f t="shared" si="94"/>
        <v>31.885618653190114</v>
      </c>
      <c r="P43" s="9">
        <f t="shared" si="94"/>
        <v>31.885618653190114</v>
      </c>
      <c r="Q43" s="9">
        <f t="shared" si="94"/>
        <v>31.885618653190114</v>
      </c>
      <c r="R43" s="9">
        <f t="shared" si="94"/>
        <v>31.885618653190114</v>
      </c>
      <c r="S43" s="9">
        <f t="shared" si="94"/>
        <v>31.885618653190114</v>
      </c>
      <c r="T43" s="9">
        <f t="shared" si="94"/>
        <v>31.885618653190114</v>
      </c>
      <c r="U43" s="9">
        <f t="shared" si="94"/>
        <v>31.885618653190114</v>
      </c>
      <c r="V43" s="9">
        <f t="shared" si="94"/>
        <v>31.885618653190114</v>
      </c>
      <c r="W43" s="9">
        <f t="shared" si="94"/>
        <v>31.885618653190114</v>
      </c>
      <c r="X43" s="9">
        <f t="shared" si="94"/>
        <v>31.885618653190114</v>
      </c>
      <c r="Y43" s="9">
        <f t="shared" si="94"/>
        <v>31.885618653190114</v>
      </c>
      <c r="Z43" s="9">
        <f t="shared" si="94"/>
        <v>31.885618653190114</v>
      </c>
      <c r="AA43" s="9">
        <f t="shared" si="94"/>
        <v>31.885618653190114</v>
      </c>
      <c r="AB43" s="9">
        <f t="shared" si="94"/>
        <v>31.885618653190114</v>
      </c>
      <c r="AC43" s="9">
        <f t="shared" si="94"/>
        <v>31.885618653190114</v>
      </c>
      <c r="AD43" s="9">
        <f t="shared" si="94"/>
        <v>31.885618653190114</v>
      </c>
      <c r="AE43" s="9">
        <f t="shared" si="94"/>
        <v>31.885618653190114</v>
      </c>
      <c r="AF43" s="9">
        <f t="shared" si="94"/>
        <v>31.885618653190114</v>
      </c>
      <c r="AG43" s="9">
        <f t="shared" si="94"/>
        <v>31.885618653190114</v>
      </c>
      <c r="AH43" s="9">
        <f t="shared" si="94"/>
        <v>31.885618653190114</v>
      </c>
      <c r="AI43" s="9">
        <f t="shared" si="94"/>
        <v>31.885618653190114</v>
      </c>
      <c r="AJ43" s="9">
        <f t="shared" si="94"/>
        <v>31.885618653190114</v>
      </c>
      <c r="AK43" s="9">
        <f t="shared" si="94"/>
        <v>31.885618653190114</v>
      </c>
      <c r="AL43" s="17">
        <f>AVERAGE(Ипотека!AL43:CH43)</f>
        <v>30.192772645226938</v>
      </c>
      <c r="AM43" s="9">
        <f t="shared" si="8"/>
        <v>30.192772645226938</v>
      </c>
      <c r="AN43" s="9">
        <f t="shared" si="90"/>
        <v>30.192772645226938</v>
      </c>
      <c r="AO43" s="9">
        <f t="shared" si="90"/>
        <v>30.192772645226938</v>
      </c>
      <c r="AP43" s="9">
        <f t="shared" si="90"/>
        <v>30.192772645226938</v>
      </c>
      <c r="AQ43" s="9">
        <f t="shared" si="90"/>
        <v>30.192772645226938</v>
      </c>
      <c r="AR43" s="9">
        <f t="shared" si="90"/>
        <v>30.192772645226938</v>
      </c>
      <c r="AS43" s="9">
        <f t="shared" si="90"/>
        <v>30.192772645226938</v>
      </c>
      <c r="AT43" s="9">
        <f t="shared" si="90"/>
        <v>30.192772645226938</v>
      </c>
      <c r="AU43" s="9">
        <f t="shared" si="90"/>
        <v>30.192772645226938</v>
      </c>
      <c r="AV43" s="9">
        <f t="shared" si="90"/>
        <v>30.192772645226938</v>
      </c>
      <c r="AW43" s="9">
        <f t="shared" si="90"/>
        <v>30.192772645226938</v>
      </c>
      <c r="AX43" s="9">
        <f t="shared" si="90"/>
        <v>30.192772645226938</v>
      </c>
      <c r="AY43" s="9">
        <f t="shared" si="90"/>
        <v>30.192772645226938</v>
      </c>
      <c r="AZ43" s="9">
        <f t="shared" si="90"/>
        <v>30.192772645226938</v>
      </c>
      <c r="BA43" s="9">
        <f t="shared" si="90"/>
        <v>30.192772645226938</v>
      </c>
      <c r="BB43" s="9">
        <f t="shared" si="90"/>
        <v>30.192772645226938</v>
      </c>
      <c r="BC43" s="9">
        <f t="shared" si="90"/>
        <v>30.192772645226938</v>
      </c>
      <c r="BD43" s="9">
        <f t="shared" si="90"/>
        <v>30.192772645226938</v>
      </c>
      <c r="BE43" s="9">
        <f t="shared" si="90"/>
        <v>30.192772645226938</v>
      </c>
      <c r="BF43" s="9">
        <f t="shared" si="90"/>
        <v>30.192772645226938</v>
      </c>
      <c r="BG43" s="9">
        <f t="shared" si="90"/>
        <v>30.192772645226938</v>
      </c>
      <c r="BH43" s="9">
        <f t="shared" si="90"/>
        <v>30.192772645226938</v>
      </c>
      <c r="BI43" s="9">
        <f t="shared" si="90"/>
        <v>30.192772645226938</v>
      </c>
      <c r="BJ43" s="9">
        <f t="shared" si="90"/>
        <v>30.192772645226938</v>
      </c>
      <c r="BK43" s="9">
        <f t="shared" si="90"/>
        <v>30.192772645226938</v>
      </c>
      <c r="BL43" s="9">
        <f t="shared" si="90"/>
        <v>30.192772645226938</v>
      </c>
      <c r="BM43" s="9">
        <f t="shared" si="90"/>
        <v>30.192772645226938</v>
      </c>
      <c r="BN43" s="9">
        <f t="shared" si="90"/>
        <v>30.192772645226938</v>
      </c>
      <c r="BO43" s="9">
        <f t="shared" si="90"/>
        <v>30.192772645226938</v>
      </c>
      <c r="BP43" s="9">
        <f t="shared" si="90"/>
        <v>30.192772645226938</v>
      </c>
      <c r="BQ43" s="9">
        <f t="shared" si="90"/>
        <v>30.192772645226938</v>
      </c>
      <c r="BR43" s="9">
        <f t="shared" si="90"/>
        <v>30.192772645226938</v>
      </c>
      <c r="BS43" s="9">
        <f t="shared" si="90"/>
        <v>30.192772645226938</v>
      </c>
      <c r="BT43" s="9">
        <f t="shared" si="90"/>
        <v>30.192772645226938</v>
      </c>
      <c r="BU43" s="9">
        <f t="shared" si="90"/>
        <v>30.192772645226938</v>
      </c>
      <c r="BV43" s="9">
        <f t="shared" si="90"/>
        <v>30.192772645226938</v>
      </c>
      <c r="BW43" s="9">
        <f t="shared" si="90"/>
        <v>30.192772645226938</v>
      </c>
      <c r="BX43" s="9">
        <f t="shared" si="90"/>
        <v>30.192772645226938</v>
      </c>
      <c r="BY43" s="9">
        <f t="shared" si="90"/>
        <v>30.192772645226938</v>
      </c>
      <c r="BZ43" s="9">
        <f t="shared" si="90"/>
        <v>30.192772645226938</v>
      </c>
      <c r="CA43" s="9">
        <f t="shared" si="90"/>
        <v>30.192772645226938</v>
      </c>
      <c r="CB43" s="9">
        <f t="shared" si="90"/>
        <v>30.192772645226938</v>
      </c>
      <c r="CC43" s="9">
        <f t="shared" si="90"/>
        <v>30.192772645226938</v>
      </c>
      <c r="CD43" s="9">
        <f t="shared" si="90"/>
        <v>30.192772645226938</v>
      </c>
      <c r="CE43" s="9">
        <f t="shared" si="90"/>
        <v>30.192772645226938</v>
      </c>
      <c r="CF43" s="9">
        <f t="shared" si="90"/>
        <v>30.192772645226938</v>
      </c>
      <c r="CG43" s="9">
        <f t="shared" si="90"/>
        <v>30.192772645226938</v>
      </c>
      <c r="CH43" s="9">
        <f t="shared" si="90"/>
        <v>30.192772645226938</v>
      </c>
      <c r="CI43" s="9">
        <f t="shared" si="3"/>
        <v>30.192772645226938</v>
      </c>
      <c r="CJ43" s="9">
        <f t="shared" si="3"/>
        <v>30.192772645226938</v>
      </c>
      <c r="CK43" s="9">
        <f t="shared" si="3"/>
        <v>30.192772645226938</v>
      </c>
      <c r="CL43" s="9">
        <f t="shared" si="3"/>
        <v>30.192772645226938</v>
      </c>
      <c r="CM43" s="9">
        <f t="shared" si="4"/>
        <v>30.192772645226938</v>
      </c>
      <c r="CN43" s="9">
        <f t="shared" si="4"/>
        <v>30.192772645226938</v>
      </c>
      <c r="CO43" s="9">
        <f t="shared" si="4"/>
        <v>30.192772645226938</v>
      </c>
      <c r="CP43" s="9">
        <f t="shared" si="4"/>
        <v>30.192772645226938</v>
      </c>
      <c r="CQ43" s="9">
        <f t="shared" si="9"/>
        <v>30.192772645226938</v>
      </c>
      <c r="CR43" s="9">
        <f t="shared" si="5"/>
        <v>30.192772645226938</v>
      </c>
      <c r="CS43" s="9">
        <f t="shared" si="9"/>
        <v>30.192772645226938</v>
      </c>
    </row>
    <row r="44" spans="1:97" ht="31.5" x14ac:dyDescent="0.25">
      <c r="A44" s="8" t="s">
        <v>43</v>
      </c>
      <c r="B44" s="9">
        <f>AVERAGE(Ипотека!Z44:BV44)</f>
        <v>23.292587624612047</v>
      </c>
      <c r="C44" s="9">
        <f>$B$44</f>
        <v>23.292587624612047</v>
      </c>
      <c r="D44" s="9">
        <f t="shared" ref="D44:J44" si="95">$B$44</f>
        <v>23.292587624612047</v>
      </c>
      <c r="E44" s="9">
        <f t="shared" si="95"/>
        <v>23.292587624612047</v>
      </c>
      <c r="F44" s="9">
        <f t="shared" si="95"/>
        <v>23.292587624612047</v>
      </c>
      <c r="G44" s="9">
        <f t="shared" si="95"/>
        <v>23.292587624612047</v>
      </c>
      <c r="H44" s="9">
        <f t="shared" si="95"/>
        <v>23.292587624612047</v>
      </c>
      <c r="I44" s="9">
        <f t="shared" si="95"/>
        <v>23.292587624612047</v>
      </c>
      <c r="J44" s="9">
        <f t="shared" si="95"/>
        <v>23.292587624612047</v>
      </c>
      <c r="K44" s="9">
        <f t="shared" ref="K44:AK44" si="96">$B$44</f>
        <v>23.292587624612047</v>
      </c>
      <c r="L44" s="9">
        <f t="shared" si="96"/>
        <v>23.292587624612047</v>
      </c>
      <c r="M44" s="9">
        <f t="shared" si="96"/>
        <v>23.292587624612047</v>
      </c>
      <c r="N44" s="9">
        <f t="shared" si="96"/>
        <v>23.292587624612047</v>
      </c>
      <c r="O44" s="9">
        <f t="shared" si="96"/>
        <v>23.292587624612047</v>
      </c>
      <c r="P44" s="9">
        <f t="shared" si="96"/>
        <v>23.292587624612047</v>
      </c>
      <c r="Q44" s="9">
        <f t="shared" si="96"/>
        <v>23.292587624612047</v>
      </c>
      <c r="R44" s="9">
        <f t="shared" si="96"/>
        <v>23.292587624612047</v>
      </c>
      <c r="S44" s="9">
        <f t="shared" si="96"/>
        <v>23.292587624612047</v>
      </c>
      <c r="T44" s="9">
        <f t="shared" si="96"/>
        <v>23.292587624612047</v>
      </c>
      <c r="U44" s="9">
        <f t="shared" si="96"/>
        <v>23.292587624612047</v>
      </c>
      <c r="V44" s="9">
        <f t="shared" si="96"/>
        <v>23.292587624612047</v>
      </c>
      <c r="W44" s="9">
        <f t="shared" si="96"/>
        <v>23.292587624612047</v>
      </c>
      <c r="X44" s="9">
        <f t="shared" si="96"/>
        <v>23.292587624612047</v>
      </c>
      <c r="Y44" s="9">
        <f t="shared" si="96"/>
        <v>23.292587624612047</v>
      </c>
      <c r="Z44" s="9">
        <f t="shared" si="96"/>
        <v>23.292587624612047</v>
      </c>
      <c r="AA44" s="9">
        <f t="shared" si="96"/>
        <v>23.292587624612047</v>
      </c>
      <c r="AB44" s="9">
        <f t="shared" si="96"/>
        <v>23.292587624612047</v>
      </c>
      <c r="AC44" s="9">
        <f t="shared" si="96"/>
        <v>23.292587624612047</v>
      </c>
      <c r="AD44" s="9">
        <f t="shared" si="96"/>
        <v>23.292587624612047</v>
      </c>
      <c r="AE44" s="9">
        <f t="shared" si="96"/>
        <v>23.292587624612047</v>
      </c>
      <c r="AF44" s="9">
        <f t="shared" si="96"/>
        <v>23.292587624612047</v>
      </c>
      <c r="AG44" s="9">
        <f t="shared" si="96"/>
        <v>23.292587624612047</v>
      </c>
      <c r="AH44" s="9">
        <f t="shared" si="96"/>
        <v>23.292587624612047</v>
      </c>
      <c r="AI44" s="9">
        <f t="shared" si="96"/>
        <v>23.292587624612047</v>
      </c>
      <c r="AJ44" s="9">
        <f t="shared" si="96"/>
        <v>23.292587624612047</v>
      </c>
      <c r="AK44" s="9">
        <f t="shared" si="96"/>
        <v>23.292587624612047</v>
      </c>
      <c r="AL44" s="17">
        <f>AVERAGE(Ипотека!AL44:CH44)</f>
        <v>23.357919435047357</v>
      </c>
      <c r="AM44" s="9">
        <f t="shared" si="8"/>
        <v>23.357919435047357</v>
      </c>
      <c r="AN44" s="9">
        <f t="shared" si="90"/>
        <v>23.357919435047357</v>
      </c>
      <c r="AO44" s="9">
        <f t="shared" si="90"/>
        <v>23.357919435047357</v>
      </c>
      <c r="AP44" s="9">
        <f t="shared" si="90"/>
        <v>23.357919435047357</v>
      </c>
      <c r="AQ44" s="9">
        <f t="shared" si="90"/>
        <v>23.357919435047357</v>
      </c>
      <c r="AR44" s="9">
        <f t="shared" si="90"/>
        <v>23.357919435047357</v>
      </c>
      <c r="AS44" s="9">
        <f t="shared" si="90"/>
        <v>23.357919435047357</v>
      </c>
      <c r="AT44" s="9">
        <f t="shared" si="90"/>
        <v>23.357919435047357</v>
      </c>
      <c r="AU44" s="9">
        <f t="shared" si="90"/>
        <v>23.357919435047357</v>
      </c>
      <c r="AV44" s="9">
        <f t="shared" si="90"/>
        <v>23.357919435047357</v>
      </c>
      <c r="AW44" s="9">
        <f t="shared" si="90"/>
        <v>23.357919435047357</v>
      </c>
      <c r="AX44" s="9">
        <f t="shared" si="90"/>
        <v>23.357919435047357</v>
      </c>
      <c r="AY44" s="9">
        <f t="shared" si="90"/>
        <v>23.357919435047357</v>
      </c>
      <c r="AZ44" s="9">
        <f t="shared" si="90"/>
        <v>23.357919435047357</v>
      </c>
      <c r="BA44" s="9">
        <f t="shared" si="90"/>
        <v>23.357919435047357</v>
      </c>
      <c r="BB44" s="9">
        <f t="shared" si="90"/>
        <v>23.357919435047357</v>
      </c>
      <c r="BC44" s="9">
        <f t="shared" si="90"/>
        <v>23.357919435047357</v>
      </c>
      <c r="BD44" s="9">
        <f t="shared" si="90"/>
        <v>23.357919435047357</v>
      </c>
      <c r="BE44" s="9">
        <f t="shared" si="90"/>
        <v>23.357919435047357</v>
      </c>
      <c r="BF44" s="9">
        <f t="shared" si="90"/>
        <v>23.357919435047357</v>
      </c>
      <c r="BG44" s="9">
        <f t="shared" si="90"/>
        <v>23.357919435047357</v>
      </c>
      <c r="BH44" s="9">
        <f t="shared" si="90"/>
        <v>23.357919435047357</v>
      </c>
      <c r="BI44" s="9">
        <f t="shared" si="90"/>
        <v>23.357919435047357</v>
      </c>
      <c r="BJ44" s="9">
        <f t="shared" si="90"/>
        <v>23.357919435047357</v>
      </c>
      <c r="BK44" s="9">
        <f t="shared" si="90"/>
        <v>23.357919435047357</v>
      </c>
      <c r="BL44" s="9">
        <f t="shared" si="90"/>
        <v>23.357919435047357</v>
      </c>
      <c r="BM44" s="9">
        <f t="shared" si="90"/>
        <v>23.357919435047357</v>
      </c>
      <c r="BN44" s="9">
        <f t="shared" si="90"/>
        <v>23.357919435047357</v>
      </c>
      <c r="BO44" s="9">
        <f t="shared" si="90"/>
        <v>23.357919435047357</v>
      </c>
      <c r="BP44" s="9">
        <f t="shared" si="90"/>
        <v>23.357919435047357</v>
      </c>
      <c r="BQ44" s="9">
        <f t="shared" si="90"/>
        <v>23.357919435047357</v>
      </c>
      <c r="BR44" s="9">
        <f t="shared" si="90"/>
        <v>23.357919435047357</v>
      </c>
      <c r="BS44" s="9">
        <f t="shared" si="90"/>
        <v>23.357919435047357</v>
      </c>
      <c r="BT44" s="9">
        <f t="shared" si="90"/>
        <v>23.357919435047357</v>
      </c>
      <c r="BU44" s="9">
        <f t="shared" si="90"/>
        <v>23.357919435047357</v>
      </c>
      <c r="BV44" s="9">
        <f t="shared" si="90"/>
        <v>23.357919435047357</v>
      </c>
      <c r="BW44" s="9">
        <f t="shared" si="90"/>
        <v>23.357919435047357</v>
      </c>
      <c r="BX44" s="9">
        <f t="shared" si="90"/>
        <v>23.357919435047357</v>
      </c>
      <c r="BY44" s="9">
        <f t="shared" si="90"/>
        <v>23.357919435047357</v>
      </c>
      <c r="BZ44" s="9">
        <f t="shared" si="90"/>
        <v>23.357919435047357</v>
      </c>
      <c r="CA44" s="9">
        <f t="shared" si="90"/>
        <v>23.357919435047357</v>
      </c>
      <c r="CB44" s="9">
        <f t="shared" si="90"/>
        <v>23.357919435047357</v>
      </c>
      <c r="CC44" s="9">
        <f t="shared" si="90"/>
        <v>23.357919435047357</v>
      </c>
      <c r="CD44" s="9">
        <f t="shared" si="90"/>
        <v>23.357919435047357</v>
      </c>
      <c r="CE44" s="9">
        <f t="shared" si="90"/>
        <v>23.357919435047357</v>
      </c>
      <c r="CF44" s="9">
        <f t="shared" si="90"/>
        <v>23.357919435047357</v>
      </c>
      <c r="CG44" s="9">
        <f t="shared" si="90"/>
        <v>23.357919435047357</v>
      </c>
      <c r="CH44" s="9">
        <f t="shared" si="90"/>
        <v>23.357919435047357</v>
      </c>
      <c r="CI44" s="9">
        <f t="shared" si="3"/>
        <v>23.357919435047357</v>
      </c>
      <c r="CJ44" s="9">
        <f t="shared" si="3"/>
        <v>23.357919435047357</v>
      </c>
      <c r="CK44" s="9">
        <f t="shared" si="3"/>
        <v>23.357919435047357</v>
      </c>
      <c r="CL44" s="9">
        <f t="shared" si="3"/>
        <v>23.357919435047357</v>
      </c>
      <c r="CM44" s="9">
        <f t="shared" si="4"/>
        <v>23.357919435047357</v>
      </c>
      <c r="CN44" s="9">
        <f t="shared" si="4"/>
        <v>23.357919435047357</v>
      </c>
      <c r="CO44" s="9">
        <f t="shared" si="4"/>
        <v>23.357919435047357</v>
      </c>
      <c r="CP44" s="9">
        <f t="shared" si="4"/>
        <v>23.357919435047357</v>
      </c>
      <c r="CQ44" s="9">
        <f t="shared" si="9"/>
        <v>23.357919435047357</v>
      </c>
      <c r="CR44" s="9">
        <f t="shared" si="5"/>
        <v>23.357919435047357</v>
      </c>
      <c r="CS44" s="9">
        <f t="shared" si="9"/>
        <v>23.357919435047357</v>
      </c>
    </row>
    <row r="45" spans="1:97" ht="31.5" x14ac:dyDescent="0.25">
      <c r="A45" s="8" t="s">
        <v>44</v>
      </c>
      <c r="B45" s="9">
        <f>AVERAGE(Ипотека!Z45:BV45)</f>
        <v>32.353954367857838</v>
      </c>
      <c r="C45" s="9">
        <f>$B$45</f>
        <v>32.353954367857838</v>
      </c>
      <c r="D45" s="9">
        <f t="shared" ref="D45:J45" si="97">$B$45</f>
        <v>32.353954367857838</v>
      </c>
      <c r="E45" s="9">
        <f t="shared" si="97"/>
        <v>32.353954367857838</v>
      </c>
      <c r="F45" s="9">
        <f t="shared" si="97"/>
        <v>32.353954367857838</v>
      </c>
      <c r="G45" s="9">
        <f t="shared" si="97"/>
        <v>32.353954367857838</v>
      </c>
      <c r="H45" s="9">
        <f t="shared" si="97"/>
        <v>32.353954367857838</v>
      </c>
      <c r="I45" s="9">
        <f t="shared" si="97"/>
        <v>32.353954367857838</v>
      </c>
      <c r="J45" s="9">
        <f t="shared" si="97"/>
        <v>32.353954367857838</v>
      </c>
      <c r="K45" s="9">
        <f t="shared" ref="K45:AK45" si="98">$B$45</f>
        <v>32.353954367857838</v>
      </c>
      <c r="L45" s="9">
        <f t="shared" si="98"/>
        <v>32.353954367857838</v>
      </c>
      <c r="M45" s="9">
        <f t="shared" si="98"/>
        <v>32.353954367857838</v>
      </c>
      <c r="N45" s="9">
        <f t="shared" si="98"/>
        <v>32.353954367857838</v>
      </c>
      <c r="O45" s="9">
        <f t="shared" si="98"/>
        <v>32.353954367857838</v>
      </c>
      <c r="P45" s="9">
        <f t="shared" si="98"/>
        <v>32.353954367857838</v>
      </c>
      <c r="Q45" s="9">
        <f t="shared" si="98"/>
        <v>32.353954367857838</v>
      </c>
      <c r="R45" s="9">
        <f t="shared" si="98"/>
        <v>32.353954367857838</v>
      </c>
      <c r="S45" s="9">
        <f t="shared" si="98"/>
        <v>32.353954367857838</v>
      </c>
      <c r="T45" s="9">
        <f t="shared" si="98"/>
        <v>32.353954367857838</v>
      </c>
      <c r="U45" s="9">
        <f t="shared" si="98"/>
        <v>32.353954367857838</v>
      </c>
      <c r="V45" s="9">
        <f t="shared" si="98"/>
        <v>32.353954367857838</v>
      </c>
      <c r="W45" s="9">
        <f t="shared" si="98"/>
        <v>32.353954367857838</v>
      </c>
      <c r="X45" s="9">
        <f t="shared" si="98"/>
        <v>32.353954367857838</v>
      </c>
      <c r="Y45" s="9">
        <f t="shared" si="98"/>
        <v>32.353954367857838</v>
      </c>
      <c r="Z45" s="9">
        <f t="shared" si="98"/>
        <v>32.353954367857838</v>
      </c>
      <c r="AA45" s="9">
        <f t="shared" si="98"/>
        <v>32.353954367857838</v>
      </c>
      <c r="AB45" s="9">
        <f t="shared" si="98"/>
        <v>32.353954367857838</v>
      </c>
      <c r="AC45" s="9">
        <f t="shared" si="98"/>
        <v>32.353954367857838</v>
      </c>
      <c r="AD45" s="9">
        <f t="shared" si="98"/>
        <v>32.353954367857838</v>
      </c>
      <c r="AE45" s="9">
        <f t="shared" si="98"/>
        <v>32.353954367857838</v>
      </c>
      <c r="AF45" s="9">
        <f t="shared" si="98"/>
        <v>32.353954367857838</v>
      </c>
      <c r="AG45" s="9">
        <f t="shared" si="98"/>
        <v>32.353954367857838</v>
      </c>
      <c r="AH45" s="9">
        <f t="shared" si="98"/>
        <v>32.353954367857838</v>
      </c>
      <c r="AI45" s="9">
        <f t="shared" si="98"/>
        <v>32.353954367857838</v>
      </c>
      <c r="AJ45" s="9">
        <f t="shared" si="98"/>
        <v>32.353954367857838</v>
      </c>
      <c r="AK45" s="9">
        <f t="shared" si="98"/>
        <v>32.353954367857838</v>
      </c>
      <c r="AL45" s="17">
        <f>AVERAGE(Ипотека!AL45:CH45)</f>
        <v>33.658967225528436</v>
      </c>
      <c r="AM45" s="9">
        <f t="shared" si="8"/>
        <v>33.658967225528436</v>
      </c>
      <c r="AN45" s="9">
        <f t="shared" si="90"/>
        <v>33.658967225528436</v>
      </c>
      <c r="AO45" s="9">
        <f t="shared" si="90"/>
        <v>33.658967225528436</v>
      </c>
      <c r="AP45" s="9">
        <f t="shared" si="90"/>
        <v>33.658967225528436</v>
      </c>
      <c r="AQ45" s="9">
        <f t="shared" si="90"/>
        <v>33.658967225528436</v>
      </c>
      <c r="AR45" s="9">
        <f t="shared" si="90"/>
        <v>33.658967225528436</v>
      </c>
      <c r="AS45" s="9">
        <f t="shared" si="90"/>
        <v>33.658967225528436</v>
      </c>
      <c r="AT45" s="9">
        <f t="shared" si="90"/>
        <v>33.658967225528436</v>
      </c>
      <c r="AU45" s="9">
        <f t="shared" si="90"/>
        <v>33.658967225528436</v>
      </c>
      <c r="AV45" s="9">
        <f t="shared" si="90"/>
        <v>33.658967225528436</v>
      </c>
      <c r="AW45" s="9">
        <f t="shared" si="90"/>
        <v>33.658967225528436</v>
      </c>
      <c r="AX45" s="9">
        <f t="shared" si="90"/>
        <v>33.658967225528436</v>
      </c>
      <c r="AY45" s="9">
        <f t="shared" si="90"/>
        <v>33.658967225528436</v>
      </c>
      <c r="AZ45" s="9">
        <f t="shared" si="90"/>
        <v>33.658967225528436</v>
      </c>
      <c r="BA45" s="9">
        <f t="shared" si="90"/>
        <v>33.658967225528436</v>
      </c>
      <c r="BB45" s="9">
        <f t="shared" si="90"/>
        <v>33.658967225528436</v>
      </c>
      <c r="BC45" s="9">
        <f t="shared" si="90"/>
        <v>33.658967225528436</v>
      </c>
      <c r="BD45" s="9">
        <f t="shared" si="90"/>
        <v>33.658967225528436</v>
      </c>
      <c r="BE45" s="9">
        <f t="shared" si="90"/>
        <v>33.658967225528436</v>
      </c>
      <c r="BF45" s="9">
        <f t="shared" si="90"/>
        <v>33.658967225528436</v>
      </c>
      <c r="BG45" s="9">
        <f t="shared" si="90"/>
        <v>33.658967225528436</v>
      </c>
      <c r="BH45" s="9">
        <f t="shared" si="90"/>
        <v>33.658967225528436</v>
      </c>
      <c r="BI45" s="9">
        <f t="shared" si="90"/>
        <v>33.658967225528436</v>
      </c>
      <c r="BJ45" s="9">
        <f t="shared" si="90"/>
        <v>33.658967225528436</v>
      </c>
      <c r="BK45" s="9">
        <f t="shared" si="90"/>
        <v>33.658967225528436</v>
      </c>
      <c r="BL45" s="9">
        <f t="shared" si="90"/>
        <v>33.658967225528436</v>
      </c>
      <c r="BM45" s="9">
        <f t="shared" si="90"/>
        <v>33.658967225528436</v>
      </c>
      <c r="BN45" s="9">
        <f t="shared" si="90"/>
        <v>33.658967225528436</v>
      </c>
      <c r="BO45" s="9">
        <f t="shared" si="90"/>
        <v>33.658967225528436</v>
      </c>
      <c r="BP45" s="9">
        <f t="shared" si="90"/>
        <v>33.658967225528436</v>
      </c>
      <c r="BQ45" s="9">
        <f t="shared" si="90"/>
        <v>33.658967225528436</v>
      </c>
      <c r="BR45" s="9">
        <f t="shared" si="90"/>
        <v>33.658967225528436</v>
      </c>
      <c r="BS45" s="9">
        <f t="shared" si="90"/>
        <v>33.658967225528436</v>
      </c>
      <c r="BT45" s="9">
        <f t="shared" si="90"/>
        <v>33.658967225528436</v>
      </c>
      <c r="BU45" s="9">
        <f t="shared" si="90"/>
        <v>33.658967225528436</v>
      </c>
      <c r="BV45" s="9">
        <f t="shared" si="90"/>
        <v>33.658967225528436</v>
      </c>
      <c r="BW45" s="9">
        <f t="shared" si="90"/>
        <v>33.658967225528436</v>
      </c>
      <c r="BX45" s="9">
        <f t="shared" si="90"/>
        <v>33.658967225528436</v>
      </c>
      <c r="BY45" s="9">
        <f t="shared" si="90"/>
        <v>33.658967225528436</v>
      </c>
      <c r="BZ45" s="9">
        <f t="shared" si="90"/>
        <v>33.658967225528436</v>
      </c>
      <c r="CA45" s="9">
        <f t="shared" si="90"/>
        <v>33.658967225528436</v>
      </c>
      <c r="CB45" s="9">
        <f t="shared" si="90"/>
        <v>33.658967225528436</v>
      </c>
      <c r="CC45" s="9">
        <f t="shared" si="90"/>
        <v>33.658967225528436</v>
      </c>
      <c r="CD45" s="9">
        <f t="shared" si="90"/>
        <v>33.658967225528436</v>
      </c>
      <c r="CE45" s="9">
        <f t="shared" si="90"/>
        <v>33.658967225528436</v>
      </c>
      <c r="CF45" s="9">
        <f t="shared" si="90"/>
        <v>33.658967225528436</v>
      </c>
      <c r="CG45" s="9">
        <f t="shared" si="90"/>
        <v>33.658967225528436</v>
      </c>
      <c r="CH45" s="9">
        <f t="shared" si="90"/>
        <v>33.658967225528436</v>
      </c>
      <c r="CI45" s="9">
        <f t="shared" si="3"/>
        <v>33.658967225528436</v>
      </c>
      <c r="CJ45" s="9">
        <f t="shared" si="3"/>
        <v>33.658967225528436</v>
      </c>
      <c r="CK45" s="9">
        <f t="shared" si="3"/>
        <v>33.658967225528436</v>
      </c>
      <c r="CL45" s="9">
        <f t="shared" si="3"/>
        <v>33.658967225528436</v>
      </c>
      <c r="CM45" s="9">
        <f t="shared" si="4"/>
        <v>33.658967225528436</v>
      </c>
      <c r="CN45" s="9">
        <f t="shared" si="4"/>
        <v>33.658967225528436</v>
      </c>
      <c r="CO45" s="9">
        <f t="shared" si="4"/>
        <v>33.658967225528436</v>
      </c>
      <c r="CP45" s="9">
        <f t="shared" si="4"/>
        <v>33.658967225528436</v>
      </c>
      <c r="CQ45" s="9">
        <f t="shared" si="9"/>
        <v>33.658967225528436</v>
      </c>
      <c r="CR45" s="9">
        <f t="shared" si="5"/>
        <v>33.658967225528436</v>
      </c>
      <c r="CS45" s="9">
        <f t="shared" si="9"/>
        <v>33.658967225528436</v>
      </c>
    </row>
    <row r="46" spans="1:97" ht="31.5" x14ac:dyDescent="0.25">
      <c r="A46" s="8" t="s">
        <v>45</v>
      </c>
      <c r="B46" s="9">
        <f>AVERAGE(Ипотека!Z46:BV46)</f>
        <v>26.482897784870239</v>
      </c>
      <c r="C46" s="9">
        <f>$B$46</f>
        <v>26.482897784870239</v>
      </c>
      <c r="D46" s="9">
        <f t="shared" ref="D46:J46" si="99">$B$46</f>
        <v>26.482897784870239</v>
      </c>
      <c r="E46" s="9">
        <f t="shared" si="99"/>
        <v>26.482897784870239</v>
      </c>
      <c r="F46" s="9">
        <f t="shared" si="99"/>
        <v>26.482897784870239</v>
      </c>
      <c r="G46" s="9">
        <f t="shared" si="99"/>
        <v>26.482897784870239</v>
      </c>
      <c r="H46" s="9">
        <f t="shared" si="99"/>
        <v>26.482897784870239</v>
      </c>
      <c r="I46" s="9">
        <f t="shared" si="99"/>
        <v>26.482897784870239</v>
      </c>
      <c r="J46" s="9">
        <f t="shared" si="99"/>
        <v>26.482897784870239</v>
      </c>
      <c r="K46" s="9">
        <f t="shared" ref="K46:AK46" si="100">$B$46</f>
        <v>26.482897784870239</v>
      </c>
      <c r="L46" s="9">
        <f t="shared" si="100"/>
        <v>26.482897784870239</v>
      </c>
      <c r="M46" s="9">
        <f t="shared" si="100"/>
        <v>26.482897784870239</v>
      </c>
      <c r="N46" s="9">
        <f t="shared" si="100"/>
        <v>26.482897784870239</v>
      </c>
      <c r="O46" s="9">
        <f t="shared" si="100"/>
        <v>26.482897784870239</v>
      </c>
      <c r="P46" s="9">
        <f t="shared" si="100"/>
        <v>26.482897784870239</v>
      </c>
      <c r="Q46" s="9">
        <f t="shared" si="100"/>
        <v>26.482897784870239</v>
      </c>
      <c r="R46" s="9">
        <f t="shared" si="100"/>
        <v>26.482897784870239</v>
      </c>
      <c r="S46" s="9">
        <f t="shared" si="100"/>
        <v>26.482897784870239</v>
      </c>
      <c r="T46" s="9">
        <f t="shared" si="100"/>
        <v>26.482897784870239</v>
      </c>
      <c r="U46" s="9">
        <f t="shared" si="100"/>
        <v>26.482897784870239</v>
      </c>
      <c r="V46" s="9">
        <f t="shared" si="100"/>
        <v>26.482897784870239</v>
      </c>
      <c r="W46" s="9">
        <f t="shared" si="100"/>
        <v>26.482897784870239</v>
      </c>
      <c r="X46" s="9">
        <f t="shared" si="100"/>
        <v>26.482897784870239</v>
      </c>
      <c r="Y46" s="9">
        <f t="shared" si="100"/>
        <v>26.482897784870239</v>
      </c>
      <c r="Z46" s="9">
        <f t="shared" si="100"/>
        <v>26.482897784870239</v>
      </c>
      <c r="AA46" s="9">
        <f t="shared" si="100"/>
        <v>26.482897784870239</v>
      </c>
      <c r="AB46" s="9">
        <f t="shared" si="100"/>
        <v>26.482897784870239</v>
      </c>
      <c r="AC46" s="9">
        <f t="shared" si="100"/>
        <v>26.482897784870239</v>
      </c>
      <c r="AD46" s="9">
        <f t="shared" si="100"/>
        <v>26.482897784870239</v>
      </c>
      <c r="AE46" s="9">
        <f t="shared" si="100"/>
        <v>26.482897784870239</v>
      </c>
      <c r="AF46" s="9">
        <f t="shared" si="100"/>
        <v>26.482897784870239</v>
      </c>
      <c r="AG46" s="9">
        <f t="shared" si="100"/>
        <v>26.482897784870239</v>
      </c>
      <c r="AH46" s="9">
        <f t="shared" si="100"/>
        <v>26.482897784870239</v>
      </c>
      <c r="AI46" s="9">
        <f t="shared" si="100"/>
        <v>26.482897784870239</v>
      </c>
      <c r="AJ46" s="9">
        <f t="shared" si="100"/>
        <v>26.482897784870239</v>
      </c>
      <c r="AK46" s="9">
        <f t="shared" si="100"/>
        <v>26.482897784870239</v>
      </c>
      <c r="AL46" s="17">
        <f>AVERAGE(Ипотека!AL46:CH46)</f>
        <v>29.572045212640511</v>
      </c>
      <c r="AM46" s="9">
        <f t="shared" si="8"/>
        <v>29.572045212640511</v>
      </c>
      <c r="AN46" s="9">
        <f t="shared" si="90"/>
        <v>29.572045212640511</v>
      </c>
      <c r="AO46" s="9">
        <f t="shared" si="90"/>
        <v>29.572045212640511</v>
      </c>
      <c r="AP46" s="9">
        <f t="shared" si="90"/>
        <v>29.572045212640511</v>
      </c>
      <c r="AQ46" s="9">
        <f t="shared" si="90"/>
        <v>29.572045212640511</v>
      </c>
      <c r="AR46" s="9">
        <f t="shared" si="90"/>
        <v>29.572045212640511</v>
      </c>
      <c r="AS46" s="9">
        <f t="shared" si="90"/>
        <v>29.572045212640511</v>
      </c>
      <c r="AT46" s="9">
        <f t="shared" si="90"/>
        <v>29.572045212640511</v>
      </c>
      <c r="AU46" s="9">
        <f t="shared" si="90"/>
        <v>29.572045212640511</v>
      </c>
      <c r="AV46" s="9">
        <f t="shared" si="90"/>
        <v>29.572045212640511</v>
      </c>
      <c r="AW46" s="9">
        <f t="shared" si="90"/>
        <v>29.572045212640511</v>
      </c>
      <c r="AX46" s="9">
        <f t="shared" si="90"/>
        <v>29.572045212640511</v>
      </c>
      <c r="AY46" s="9">
        <f t="shared" si="90"/>
        <v>29.572045212640511</v>
      </c>
      <c r="AZ46" s="9">
        <f t="shared" si="90"/>
        <v>29.572045212640511</v>
      </c>
      <c r="BA46" s="9">
        <f t="shared" si="90"/>
        <v>29.572045212640511</v>
      </c>
      <c r="BB46" s="9">
        <f t="shared" si="90"/>
        <v>29.572045212640511</v>
      </c>
      <c r="BC46" s="9">
        <f t="shared" si="90"/>
        <v>29.572045212640511</v>
      </c>
      <c r="BD46" s="9">
        <f t="shared" si="90"/>
        <v>29.572045212640511</v>
      </c>
      <c r="BE46" s="9">
        <f t="shared" si="90"/>
        <v>29.572045212640511</v>
      </c>
      <c r="BF46" s="9">
        <f t="shared" si="90"/>
        <v>29.572045212640511</v>
      </c>
      <c r="BG46" s="9">
        <f t="shared" si="90"/>
        <v>29.572045212640511</v>
      </c>
      <c r="BH46" s="9">
        <f t="shared" si="90"/>
        <v>29.572045212640511</v>
      </c>
      <c r="BI46" s="9">
        <f t="shared" si="90"/>
        <v>29.572045212640511</v>
      </c>
      <c r="BJ46" s="9">
        <f t="shared" si="90"/>
        <v>29.572045212640511</v>
      </c>
      <c r="BK46" s="9">
        <f t="shared" si="90"/>
        <v>29.572045212640511</v>
      </c>
      <c r="BL46" s="9">
        <f t="shared" si="90"/>
        <v>29.572045212640511</v>
      </c>
      <c r="BM46" s="9">
        <f t="shared" si="90"/>
        <v>29.572045212640511</v>
      </c>
      <c r="BN46" s="9">
        <f t="shared" si="90"/>
        <v>29.572045212640511</v>
      </c>
      <c r="BO46" s="9">
        <f t="shared" si="90"/>
        <v>29.572045212640511</v>
      </c>
      <c r="BP46" s="9">
        <f t="shared" si="90"/>
        <v>29.572045212640511</v>
      </c>
      <c r="BQ46" s="9">
        <f t="shared" si="90"/>
        <v>29.572045212640511</v>
      </c>
      <c r="BR46" s="9">
        <f t="shared" si="90"/>
        <v>29.572045212640511</v>
      </c>
      <c r="BS46" s="9">
        <f t="shared" si="90"/>
        <v>29.572045212640511</v>
      </c>
      <c r="BT46" s="9">
        <f t="shared" si="90"/>
        <v>29.572045212640511</v>
      </c>
      <c r="BU46" s="9">
        <f t="shared" si="90"/>
        <v>29.572045212640511</v>
      </c>
      <c r="BV46" s="9">
        <f t="shared" ref="AN46:CH52" si="101">BU46</f>
        <v>29.572045212640511</v>
      </c>
      <c r="BW46" s="9">
        <f t="shared" si="101"/>
        <v>29.572045212640511</v>
      </c>
      <c r="BX46" s="9">
        <f t="shared" si="101"/>
        <v>29.572045212640511</v>
      </c>
      <c r="BY46" s="9">
        <f t="shared" si="101"/>
        <v>29.572045212640511</v>
      </c>
      <c r="BZ46" s="9">
        <f t="shared" si="101"/>
        <v>29.572045212640511</v>
      </c>
      <c r="CA46" s="9">
        <f t="shared" si="101"/>
        <v>29.572045212640511</v>
      </c>
      <c r="CB46" s="9">
        <f t="shared" si="101"/>
        <v>29.572045212640511</v>
      </c>
      <c r="CC46" s="9">
        <f t="shared" si="101"/>
        <v>29.572045212640511</v>
      </c>
      <c r="CD46" s="9">
        <f t="shared" si="101"/>
        <v>29.572045212640511</v>
      </c>
      <c r="CE46" s="9">
        <f t="shared" si="101"/>
        <v>29.572045212640511</v>
      </c>
      <c r="CF46" s="9">
        <f t="shared" si="101"/>
        <v>29.572045212640511</v>
      </c>
      <c r="CG46" s="9">
        <f t="shared" si="101"/>
        <v>29.572045212640511</v>
      </c>
      <c r="CH46" s="9">
        <f t="shared" si="101"/>
        <v>29.572045212640511</v>
      </c>
      <c r="CI46" s="9">
        <f t="shared" si="3"/>
        <v>29.572045212640511</v>
      </c>
      <c r="CJ46" s="9">
        <f t="shared" si="3"/>
        <v>29.572045212640511</v>
      </c>
      <c r="CK46" s="9">
        <f t="shared" si="3"/>
        <v>29.572045212640511</v>
      </c>
      <c r="CL46" s="9">
        <f t="shared" si="3"/>
        <v>29.572045212640511</v>
      </c>
      <c r="CM46" s="9">
        <f t="shared" si="4"/>
        <v>29.572045212640511</v>
      </c>
      <c r="CN46" s="9">
        <f t="shared" si="4"/>
        <v>29.572045212640511</v>
      </c>
      <c r="CO46" s="9">
        <f t="shared" si="4"/>
        <v>29.572045212640511</v>
      </c>
      <c r="CP46" s="9">
        <f t="shared" si="4"/>
        <v>29.572045212640511</v>
      </c>
      <c r="CQ46" s="9">
        <f t="shared" si="9"/>
        <v>29.572045212640511</v>
      </c>
      <c r="CR46" s="9">
        <f t="shared" si="5"/>
        <v>29.572045212640511</v>
      </c>
      <c r="CS46" s="9">
        <f t="shared" si="9"/>
        <v>29.572045212640511</v>
      </c>
    </row>
    <row r="47" spans="1:97" x14ac:dyDescent="0.25">
      <c r="A47" s="8" t="s">
        <v>46</v>
      </c>
      <c r="B47" s="9">
        <f>AVERAGE(Ипотека!Z47:BV47)</f>
        <v>54.697013757574211</v>
      </c>
      <c r="C47" s="9">
        <f>$B$47</f>
        <v>54.697013757574211</v>
      </c>
      <c r="D47" s="9">
        <f t="shared" ref="D47:J47" si="102">$B$47</f>
        <v>54.697013757574211</v>
      </c>
      <c r="E47" s="9">
        <f t="shared" si="102"/>
        <v>54.697013757574211</v>
      </c>
      <c r="F47" s="9">
        <f t="shared" si="102"/>
        <v>54.697013757574211</v>
      </c>
      <c r="G47" s="9">
        <f t="shared" si="102"/>
        <v>54.697013757574211</v>
      </c>
      <c r="H47" s="9">
        <f t="shared" si="102"/>
        <v>54.697013757574211</v>
      </c>
      <c r="I47" s="9">
        <f t="shared" si="102"/>
        <v>54.697013757574211</v>
      </c>
      <c r="J47" s="9">
        <f t="shared" si="102"/>
        <v>54.697013757574211</v>
      </c>
      <c r="K47" s="9">
        <f t="shared" ref="K47:AK47" si="103">$B$47</f>
        <v>54.697013757574211</v>
      </c>
      <c r="L47" s="9">
        <f t="shared" si="103"/>
        <v>54.697013757574211</v>
      </c>
      <c r="M47" s="9">
        <f t="shared" si="103"/>
        <v>54.697013757574211</v>
      </c>
      <c r="N47" s="9">
        <f t="shared" si="103"/>
        <v>54.697013757574211</v>
      </c>
      <c r="O47" s="9">
        <f t="shared" si="103"/>
        <v>54.697013757574211</v>
      </c>
      <c r="P47" s="9">
        <f t="shared" si="103"/>
        <v>54.697013757574211</v>
      </c>
      <c r="Q47" s="9">
        <f t="shared" si="103"/>
        <v>54.697013757574211</v>
      </c>
      <c r="R47" s="9">
        <f t="shared" si="103"/>
        <v>54.697013757574211</v>
      </c>
      <c r="S47" s="9">
        <f t="shared" si="103"/>
        <v>54.697013757574211</v>
      </c>
      <c r="T47" s="9">
        <f t="shared" si="103"/>
        <v>54.697013757574211</v>
      </c>
      <c r="U47" s="9">
        <f t="shared" si="103"/>
        <v>54.697013757574211</v>
      </c>
      <c r="V47" s="9">
        <f t="shared" si="103"/>
        <v>54.697013757574211</v>
      </c>
      <c r="W47" s="9">
        <f t="shared" si="103"/>
        <v>54.697013757574211</v>
      </c>
      <c r="X47" s="9">
        <f t="shared" si="103"/>
        <v>54.697013757574211</v>
      </c>
      <c r="Y47" s="9">
        <f t="shared" si="103"/>
        <v>54.697013757574211</v>
      </c>
      <c r="Z47" s="9">
        <f t="shared" si="103"/>
        <v>54.697013757574211</v>
      </c>
      <c r="AA47" s="9">
        <f t="shared" si="103"/>
        <v>54.697013757574211</v>
      </c>
      <c r="AB47" s="9">
        <f t="shared" si="103"/>
        <v>54.697013757574211</v>
      </c>
      <c r="AC47" s="9">
        <f t="shared" si="103"/>
        <v>54.697013757574211</v>
      </c>
      <c r="AD47" s="9">
        <f t="shared" si="103"/>
        <v>54.697013757574211</v>
      </c>
      <c r="AE47" s="9">
        <f t="shared" si="103"/>
        <v>54.697013757574211</v>
      </c>
      <c r="AF47" s="9">
        <f t="shared" si="103"/>
        <v>54.697013757574211</v>
      </c>
      <c r="AG47" s="9">
        <f t="shared" si="103"/>
        <v>54.697013757574211</v>
      </c>
      <c r="AH47" s="9">
        <f t="shared" si="103"/>
        <v>54.697013757574211</v>
      </c>
      <c r="AI47" s="9">
        <f t="shared" si="103"/>
        <v>54.697013757574211</v>
      </c>
      <c r="AJ47" s="9">
        <f t="shared" si="103"/>
        <v>54.697013757574211</v>
      </c>
      <c r="AK47" s="9">
        <f t="shared" si="103"/>
        <v>54.697013757574211</v>
      </c>
      <c r="AL47" s="17">
        <f>AVERAGE(Ипотека!AL47:CH47)</f>
        <v>51.29639307968656</v>
      </c>
      <c r="AM47" s="9">
        <f t="shared" si="8"/>
        <v>51.29639307968656</v>
      </c>
      <c r="AN47" s="9">
        <f t="shared" si="101"/>
        <v>51.29639307968656</v>
      </c>
      <c r="AO47" s="9">
        <f t="shared" si="101"/>
        <v>51.29639307968656</v>
      </c>
      <c r="AP47" s="9">
        <f t="shared" si="101"/>
        <v>51.29639307968656</v>
      </c>
      <c r="AQ47" s="9">
        <f t="shared" si="101"/>
        <v>51.29639307968656</v>
      </c>
      <c r="AR47" s="9">
        <f t="shared" si="101"/>
        <v>51.29639307968656</v>
      </c>
      <c r="AS47" s="9">
        <f t="shared" si="101"/>
        <v>51.29639307968656</v>
      </c>
      <c r="AT47" s="9">
        <f t="shared" si="101"/>
        <v>51.29639307968656</v>
      </c>
      <c r="AU47" s="9">
        <f t="shared" si="101"/>
        <v>51.29639307968656</v>
      </c>
      <c r="AV47" s="9">
        <f t="shared" si="101"/>
        <v>51.29639307968656</v>
      </c>
      <c r="AW47" s="9">
        <f t="shared" si="101"/>
        <v>51.29639307968656</v>
      </c>
      <c r="AX47" s="9">
        <f t="shared" si="101"/>
        <v>51.29639307968656</v>
      </c>
      <c r="AY47" s="9">
        <f t="shared" si="101"/>
        <v>51.29639307968656</v>
      </c>
      <c r="AZ47" s="9">
        <f t="shared" si="101"/>
        <v>51.29639307968656</v>
      </c>
      <c r="BA47" s="9">
        <f t="shared" si="101"/>
        <v>51.29639307968656</v>
      </c>
      <c r="BB47" s="9">
        <f t="shared" si="101"/>
        <v>51.29639307968656</v>
      </c>
      <c r="BC47" s="9">
        <f t="shared" si="101"/>
        <v>51.29639307968656</v>
      </c>
      <c r="BD47" s="9">
        <f t="shared" si="101"/>
        <v>51.29639307968656</v>
      </c>
      <c r="BE47" s="9">
        <f t="shared" si="101"/>
        <v>51.29639307968656</v>
      </c>
      <c r="BF47" s="9">
        <f t="shared" si="101"/>
        <v>51.29639307968656</v>
      </c>
      <c r="BG47" s="9">
        <f t="shared" si="101"/>
        <v>51.29639307968656</v>
      </c>
      <c r="BH47" s="9">
        <f t="shared" si="101"/>
        <v>51.29639307968656</v>
      </c>
      <c r="BI47" s="9">
        <f t="shared" si="101"/>
        <v>51.29639307968656</v>
      </c>
      <c r="BJ47" s="9">
        <f t="shared" si="101"/>
        <v>51.29639307968656</v>
      </c>
      <c r="BK47" s="9">
        <f t="shared" si="101"/>
        <v>51.29639307968656</v>
      </c>
      <c r="BL47" s="9">
        <f t="shared" si="101"/>
        <v>51.29639307968656</v>
      </c>
      <c r="BM47" s="9">
        <f t="shared" si="101"/>
        <v>51.29639307968656</v>
      </c>
      <c r="BN47" s="9">
        <f t="shared" si="101"/>
        <v>51.29639307968656</v>
      </c>
      <c r="BO47" s="9">
        <f t="shared" si="101"/>
        <v>51.29639307968656</v>
      </c>
      <c r="BP47" s="9">
        <f t="shared" si="101"/>
        <v>51.29639307968656</v>
      </c>
      <c r="BQ47" s="9">
        <f t="shared" si="101"/>
        <v>51.29639307968656</v>
      </c>
      <c r="BR47" s="9">
        <f t="shared" si="101"/>
        <v>51.29639307968656</v>
      </c>
      <c r="BS47" s="9">
        <f t="shared" si="101"/>
        <v>51.29639307968656</v>
      </c>
      <c r="BT47" s="9">
        <f t="shared" si="101"/>
        <v>51.29639307968656</v>
      </c>
      <c r="BU47" s="9">
        <f t="shared" si="101"/>
        <v>51.29639307968656</v>
      </c>
      <c r="BV47" s="9">
        <f t="shared" si="101"/>
        <v>51.29639307968656</v>
      </c>
      <c r="BW47" s="9">
        <f t="shared" si="101"/>
        <v>51.29639307968656</v>
      </c>
      <c r="BX47" s="9">
        <f t="shared" si="101"/>
        <v>51.29639307968656</v>
      </c>
      <c r="BY47" s="9">
        <f t="shared" si="101"/>
        <v>51.29639307968656</v>
      </c>
      <c r="BZ47" s="9">
        <f t="shared" si="101"/>
        <v>51.29639307968656</v>
      </c>
      <c r="CA47" s="9">
        <f t="shared" si="101"/>
        <v>51.29639307968656</v>
      </c>
      <c r="CB47" s="9">
        <f t="shared" si="101"/>
        <v>51.29639307968656</v>
      </c>
      <c r="CC47" s="9">
        <f t="shared" si="101"/>
        <v>51.29639307968656</v>
      </c>
      <c r="CD47" s="9">
        <f t="shared" si="101"/>
        <v>51.29639307968656</v>
      </c>
      <c r="CE47" s="9">
        <f t="shared" si="101"/>
        <v>51.29639307968656</v>
      </c>
      <c r="CF47" s="9">
        <f t="shared" si="101"/>
        <v>51.29639307968656</v>
      </c>
      <c r="CG47" s="9">
        <f t="shared" si="101"/>
        <v>51.29639307968656</v>
      </c>
      <c r="CH47" s="9">
        <f t="shared" si="101"/>
        <v>51.29639307968656</v>
      </c>
      <c r="CI47" s="9">
        <f t="shared" si="3"/>
        <v>51.29639307968656</v>
      </c>
      <c r="CJ47" s="9">
        <f t="shared" si="3"/>
        <v>51.29639307968656</v>
      </c>
      <c r="CK47" s="9">
        <f t="shared" si="3"/>
        <v>51.29639307968656</v>
      </c>
      <c r="CL47" s="9">
        <f t="shared" si="3"/>
        <v>51.29639307968656</v>
      </c>
      <c r="CM47" s="9">
        <f t="shared" si="4"/>
        <v>51.29639307968656</v>
      </c>
      <c r="CN47" s="9">
        <f t="shared" si="4"/>
        <v>51.29639307968656</v>
      </c>
      <c r="CO47" s="9">
        <f t="shared" si="4"/>
        <v>51.29639307968656</v>
      </c>
      <c r="CP47" s="9">
        <f t="shared" si="4"/>
        <v>51.29639307968656</v>
      </c>
      <c r="CQ47" s="9">
        <f t="shared" si="9"/>
        <v>51.29639307968656</v>
      </c>
      <c r="CR47" s="9">
        <f t="shared" si="5"/>
        <v>51.29639307968656</v>
      </c>
      <c r="CS47" s="9">
        <f t="shared" si="9"/>
        <v>51.29639307968656</v>
      </c>
    </row>
    <row r="48" spans="1:97" x14ac:dyDescent="0.25">
      <c r="A48" s="8" t="s">
        <v>47</v>
      </c>
      <c r="B48" s="9">
        <f>AVERAGE(Ипотека!Z48:BV48)</f>
        <v>23.843906568507027</v>
      </c>
      <c r="C48" s="9">
        <f>$B$48</f>
        <v>23.843906568507027</v>
      </c>
      <c r="D48" s="9">
        <f t="shared" ref="D48:J48" si="104">$B$48</f>
        <v>23.843906568507027</v>
      </c>
      <c r="E48" s="9">
        <f t="shared" si="104"/>
        <v>23.843906568507027</v>
      </c>
      <c r="F48" s="9">
        <f t="shared" si="104"/>
        <v>23.843906568507027</v>
      </c>
      <c r="G48" s="9">
        <f t="shared" si="104"/>
        <v>23.843906568507027</v>
      </c>
      <c r="H48" s="9">
        <f t="shared" si="104"/>
        <v>23.843906568507027</v>
      </c>
      <c r="I48" s="9">
        <f t="shared" si="104"/>
        <v>23.843906568507027</v>
      </c>
      <c r="J48" s="9">
        <f t="shared" si="104"/>
        <v>23.843906568507027</v>
      </c>
      <c r="K48" s="9">
        <f t="shared" ref="K48:AK48" si="105">$B$48</f>
        <v>23.843906568507027</v>
      </c>
      <c r="L48" s="9">
        <f t="shared" si="105"/>
        <v>23.843906568507027</v>
      </c>
      <c r="M48" s="9">
        <f t="shared" si="105"/>
        <v>23.843906568507027</v>
      </c>
      <c r="N48" s="9">
        <f t="shared" si="105"/>
        <v>23.843906568507027</v>
      </c>
      <c r="O48" s="9">
        <f t="shared" si="105"/>
        <v>23.843906568507027</v>
      </c>
      <c r="P48" s="9">
        <f t="shared" si="105"/>
        <v>23.843906568507027</v>
      </c>
      <c r="Q48" s="9">
        <f t="shared" si="105"/>
        <v>23.843906568507027</v>
      </c>
      <c r="R48" s="9">
        <f t="shared" si="105"/>
        <v>23.843906568507027</v>
      </c>
      <c r="S48" s="9">
        <f t="shared" si="105"/>
        <v>23.843906568507027</v>
      </c>
      <c r="T48" s="9">
        <f t="shared" si="105"/>
        <v>23.843906568507027</v>
      </c>
      <c r="U48" s="9">
        <f t="shared" si="105"/>
        <v>23.843906568507027</v>
      </c>
      <c r="V48" s="9">
        <f t="shared" si="105"/>
        <v>23.843906568507027</v>
      </c>
      <c r="W48" s="9">
        <f t="shared" si="105"/>
        <v>23.843906568507027</v>
      </c>
      <c r="X48" s="9">
        <f t="shared" si="105"/>
        <v>23.843906568507027</v>
      </c>
      <c r="Y48" s="9">
        <f t="shared" si="105"/>
        <v>23.843906568507027</v>
      </c>
      <c r="Z48" s="9">
        <f t="shared" si="105"/>
        <v>23.843906568507027</v>
      </c>
      <c r="AA48" s="9">
        <f t="shared" si="105"/>
        <v>23.843906568507027</v>
      </c>
      <c r="AB48" s="9">
        <f t="shared" si="105"/>
        <v>23.843906568507027</v>
      </c>
      <c r="AC48" s="9">
        <f t="shared" si="105"/>
        <v>23.843906568507027</v>
      </c>
      <c r="AD48" s="9">
        <f t="shared" si="105"/>
        <v>23.843906568507027</v>
      </c>
      <c r="AE48" s="9">
        <f t="shared" si="105"/>
        <v>23.843906568507027</v>
      </c>
      <c r="AF48" s="9">
        <f t="shared" si="105"/>
        <v>23.843906568507027</v>
      </c>
      <c r="AG48" s="9">
        <f t="shared" si="105"/>
        <v>23.843906568507027</v>
      </c>
      <c r="AH48" s="9">
        <f t="shared" si="105"/>
        <v>23.843906568507027</v>
      </c>
      <c r="AI48" s="9">
        <f t="shared" si="105"/>
        <v>23.843906568507027</v>
      </c>
      <c r="AJ48" s="9">
        <f t="shared" si="105"/>
        <v>23.843906568507027</v>
      </c>
      <c r="AK48" s="9">
        <f t="shared" si="105"/>
        <v>23.843906568507027</v>
      </c>
      <c r="AL48" s="17">
        <f>AVERAGE(Ипотека!AL48:CH48)</f>
        <v>26.512963823878771</v>
      </c>
      <c r="AM48" s="9">
        <f t="shared" si="8"/>
        <v>26.512963823878771</v>
      </c>
      <c r="AN48" s="9">
        <f t="shared" si="101"/>
        <v>26.512963823878771</v>
      </c>
      <c r="AO48" s="9">
        <f t="shared" si="101"/>
        <v>26.512963823878771</v>
      </c>
      <c r="AP48" s="9">
        <f t="shared" si="101"/>
        <v>26.512963823878771</v>
      </c>
      <c r="AQ48" s="9">
        <f t="shared" si="101"/>
        <v>26.512963823878771</v>
      </c>
      <c r="AR48" s="9">
        <f t="shared" si="101"/>
        <v>26.512963823878771</v>
      </c>
      <c r="AS48" s="9">
        <f t="shared" si="101"/>
        <v>26.512963823878771</v>
      </c>
      <c r="AT48" s="9">
        <f t="shared" si="101"/>
        <v>26.512963823878771</v>
      </c>
      <c r="AU48" s="9">
        <f t="shared" si="101"/>
        <v>26.512963823878771</v>
      </c>
      <c r="AV48" s="9">
        <f t="shared" si="101"/>
        <v>26.512963823878771</v>
      </c>
      <c r="AW48" s="9">
        <f t="shared" si="101"/>
        <v>26.512963823878771</v>
      </c>
      <c r="AX48" s="9">
        <f t="shared" si="101"/>
        <v>26.512963823878771</v>
      </c>
      <c r="AY48" s="9">
        <f t="shared" si="101"/>
        <v>26.512963823878771</v>
      </c>
      <c r="AZ48" s="9">
        <f t="shared" si="101"/>
        <v>26.512963823878771</v>
      </c>
      <c r="BA48" s="9">
        <f t="shared" si="101"/>
        <v>26.512963823878771</v>
      </c>
      <c r="BB48" s="9">
        <f t="shared" si="101"/>
        <v>26.512963823878771</v>
      </c>
      <c r="BC48" s="9">
        <f t="shared" si="101"/>
        <v>26.512963823878771</v>
      </c>
      <c r="BD48" s="9">
        <f t="shared" si="101"/>
        <v>26.512963823878771</v>
      </c>
      <c r="BE48" s="9">
        <f t="shared" si="101"/>
        <v>26.512963823878771</v>
      </c>
      <c r="BF48" s="9">
        <f t="shared" si="101"/>
        <v>26.512963823878771</v>
      </c>
      <c r="BG48" s="9">
        <f t="shared" si="101"/>
        <v>26.512963823878771</v>
      </c>
      <c r="BH48" s="9">
        <f t="shared" si="101"/>
        <v>26.512963823878771</v>
      </c>
      <c r="BI48" s="9">
        <f t="shared" si="101"/>
        <v>26.512963823878771</v>
      </c>
      <c r="BJ48" s="9">
        <f t="shared" si="101"/>
        <v>26.512963823878771</v>
      </c>
      <c r="BK48" s="9">
        <f t="shared" si="101"/>
        <v>26.512963823878771</v>
      </c>
      <c r="BL48" s="9">
        <f t="shared" si="101"/>
        <v>26.512963823878771</v>
      </c>
      <c r="BM48" s="9">
        <f t="shared" si="101"/>
        <v>26.512963823878771</v>
      </c>
      <c r="BN48" s="9">
        <f t="shared" si="101"/>
        <v>26.512963823878771</v>
      </c>
      <c r="BO48" s="9">
        <f t="shared" si="101"/>
        <v>26.512963823878771</v>
      </c>
      <c r="BP48" s="9">
        <f t="shared" si="101"/>
        <v>26.512963823878771</v>
      </c>
      <c r="BQ48" s="9">
        <f t="shared" si="101"/>
        <v>26.512963823878771</v>
      </c>
      <c r="BR48" s="9">
        <f t="shared" si="101"/>
        <v>26.512963823878771</v>
      </c>
      <c r="BS48" s="9">
        <f t="shared" si="101"/>
        <v>26.512963823878771</v>
      </c>
      <c r="BT48" s="9">
        <f t="shared" si="101"/>
        <v>26.512963823878771</v>
      </c>
      <c r="BU48" s="9">
        <f t="shared" si="101"/>
        <v>26.512963823878771</v>
      </c>
      <c r="BV48" s="9">
        <f t="shared" si="101"/>
        <v>26.512963823878771</v>
      </c>
      <c r="BW48" s="9">
        <f t="shared" si="101"/>
        <v>26.512963823878771</v>
      </c>
      <c r="BX48" s="9">
        <f t="shared" si="101"/>
        <v>26.512963823878771</v>
      </c>
      <c r="BY48" s="9">
        <f t="shared" si="101"/>
        <v>26.512963823878771</v>
      </c>
      <c r="BZ48" s="9">
        <f t="shared" si="101"/>
        <v>26.512963823878771</v>
      </c>
      <c r="CA48" s="9">
        <f t="shared" si="101"/>
        <v>26.512963823878771</v>
      </c>
      <c r="CB48" s="9">
        <f t="shared" si="101"/>
        <v>26.512963823878771</v>
      </c>
      <c r="CC48" s="9">
        <f t="shared" si="101"/>
        <v>26.512963823878771</v>
      </c>
      <c r="CD48" s="9">
        <f t="shared" si="101"/>
        <v>26.512963823878771</v>
      </c>
      <c r="CE48" s="9">
        <f t="shared" si="101"/>
        <v>26.512963823878771</v>
      </c>
      <c r="CF48" s="9">
        <f t="shared" si="101"/>
        <v>26.512963823878771</v>
      </c>
      <c r="CG48" s="9">
        <f t="shared" si="101"/>
        <v>26.512963823878771</v>
      </c>
      <c r="CH48" s="9">
        <f t="shared" si="101"/>
        <v>26.512963823878771</v>
      </c>
      <c r="CI48" s="9">
        <f t="shared" si="3"/>
        <v>26.512963823878771</v>
      </c>
      <c r="CJ48" s="9">
        <f t="shared" si="3"/>
        <v>26.512963823878771</v>
      </c>
      <c r="CK48" s="9">
        <f t="shared" si="3"/>
        <v>26.512963823878771</v>
      </c>
      <c r="CL48" s="9">
        <f t="shared" si="3"/>
        <v>26.512963823878771</v>
      </c>
      <c r="CM48" s="9">
        <f t="shared" si="4"/>
        <v>26.512963823878771</v>
      </c>
      <c r="CN48" s="9">
        <f t="shared" si="4"/>
        <v>26.512963823878771</v>
      </c>
      <c r="CO48" s="9">
        <f t="shared" si="4"/>
        <v>26.512963823878771</v>
      </c>
      <c r="CP48" s="9">
        <f t="shared" si="4"/>
        <v>26.512963823878771</v>
      </c>
      <c r="CQ48" s="9">
        <f t="shared" si="9"/>
        <v>26.512963823878771</v>
      </c>
      <c r="CR48" s="9">
        <f t="shared" si="5"/>
        <v>26.512963823878771</v>
      </c>
      <c r="CS48" s="9">
        <f t="shared" si="9"/>
        <v>26.512963823878771</v>
      </c>
    </row>
    <row r="49" spans="1:97" x14ac:dyDescent="0.25">
      <c r="A49" s="8" t="s">
        <v>49</v>
      </c>
      <c r="B49" s="9">
        <f>AVERAGE(Ипотека!Z49:BV49)</f>
        <v>23.277162432945364</v>
      </c>
      <c r="C49" s="9">
        <f>$B$49</f>
        <v>23.277162432945364</v>
      </c>
      <c r="D49" s="9">
        <f t="shared" ref="D49:J49" si="106">$B$49</f>
        <v>23.277162432945364</v>
      </c>
      <c r="E49" s="9">
        <f t="shared" si="106"/>
        <v>23.277162432945364</v>
      </c>
      <c r="F49" s="9">
        <f t="shared" si="106"/>
        <v>23.277162432945364</v>
      </c>
      <c r="G49" s="9">
        <f t="shared" si="106"/>
        <v>23.277162432945364</v>
      </c>
      <c r="H49" s="9">
        <f t="shared" si="106"/>
        <v>23.277162432945364</v>
      </c>
      <c r="I49" s="9">
        <f t="shared" si="106"/>
        <v>23.277162432945364</v>
      </c>
      <c r="J49" s="9">
        <f t="shared" si="106"/>
        <v>23.277162432945364</v>
      </c>
      <c r="K49" s="9">
        <f t="shared" ref="K49:AK49" si="107">$B$49</f>
        <v>23.277162432945364</v>
      </c>
      <c r="L49" s="9">
        <f t="shared" si="107"/>
        <v>23.277162432945364</v>
      </c>
      <c r="M49" s="9">
        <f t="shared" si="107"/>
        <v>23.277162432945364</v>
      </c>
      <c r="N49" s="9">
        <f t="shared" si="107"/>
        <v>23.277162432945364</v>
      </c>
      <c r="O49" s="9">
        <f t="shared" si="107"/>
        <v>23.277162432945364</v>
      </c>
      <c r="P49" s="9">
        <f t="shared" si="107"/>
        <v>23.277162432945364</v>
      </c>
      <c r="Q49" s="9">
        <f t="shared" si="107"/>
        <v>23.277162432945364</v>
      </c>
      <c r="R49" s="9">
        <f t="shared" si="107"/>
        <v>23.277162432945364</v>
      </c>
      <c r="S49" s="9">
        <f t="shared" si="107"/>
        <v>23.277162432945364</v>
      </c>
      <c r="T49" s="9">
        <f t="shared" si="107"/>
        <v>23.277162432945364</v>
      </c>
      <c r="U49" s="9">
        <f t="shared" si="107"/>
        <v>23.277162432945364</v>
      </c>
      <c r="V49" s="9">
        <f t="shared" si="107"/>
        <v>23.277162432945364</v>
      </c>
      <c r="W49" s="9">
        <f t="shared" si="107"/>
        <v>23.277162432945364</v>
      </c>
      <c r="X49" s="9">
        <f t="shared" si="107"/>
        <v>23.277162432945364</v>
      </c>
      <c r="Y49" s="9">
        <f t="shared" si="107"/>
        <v>23.277162432945364</v>
      </c>
      <c r="Z49" s="9">
        <f t="shared" si="107"/>
        <v>23.277162432945364</v>
      </c>
      <c r="AA49" s="9">
        <f t="shared" si="107"/>
        <v>23.277162432945364</v>
      </c>
      <c r="AB49" s="9">
        <f t="shared" si="107"/>
        <v>23.277162432945364</v>
      </c>
      <c r="AC49" s="9">
        <f t="shared" si="107"/>
        <v>23.277162432945364</v>
      </c>
      <c r="AD49" s="9">
        <f t="shared" si="107"/>
        <v>23.277162432945364</v>
      </c>
      <c r="AE49" s="9">
        <f t="shared" si="107"/>
        <v>23.277162432945364</v>
      </c>
      <c r="AF49" s="9">
        <f t="shared" si="107"/>
        <v>23.277162432945364</v>
      </c>
      <c r="AG49" s="9">
        <f t="shared" si="107"/>
        <v>23.277162432945364</v>
      </c>
      <c r="AH49" s="9">
        <f t="shared" si="107"/>
        <v>23.277162432945364</v>
      </c>
      <c r="AI49" s="9">
        <f t="shared" si="107"/>
        <v>23.277162432945364</v>
      </c>
      <c r="AJ49" s="9">
        <f t="shared" si="107"/>
        <v>23.277162432945364</v>
      </c>
      <c r="AK49" s="9">
        <f t="shared" si="107"/>
        <v>23.277162432945364</v>
      </c>
      <c r="AL49" s="17">
        <f>AVERAGE(Ипотека!AL49:CH49)</f>
        <v>24.944865962624849</v>
      </c>
      <c r="AM49" s="9">
        <f t="shared" si="8"/>
        <v>24.944865962624849</v>
      </c>
      <c r="AN49" s="9">
        <f t="shared" si="101"/>
        <v>24.944865962624849</v>
      </c>
      <c r="AO49" s="9">
        <f t="shared" si="101"/>
        <v>24.944865962624849</v>
      </c>
      <c r="AP49" s="9">
        <f t="shared" si="101"/>
        <v>24.944865962624849</v>
      </c>
      <c r="AQ49" s="9">
        <f t="shared" si="101"/>
        <v>24.944865962624849</v>
      </c>
      <c r="AR49" s="9">
        <f t="shared" si="101"/>
        <v>24.944865962624849</v>
      </c>
      <c r="AS49" s="9">
        <f t="shared" si="101"/>
        <v>24.944865962624849</v>
      </c>
      <c r="AT49" s="9">
        <f t="shared" si="101"/>
        <v>24.944865962624849</v>
      </c>
      <c r="AU49" s="9">
        <f t="shared" si="101"/>
        <v>24.944865962624849</v>
      </c>
      <c r="AV49" s="9">
        <f t="shared" si="101"/>
        <v>24.944865962624849</v>
      </c>
      <c r="AW49" s="9">
        <f t="shared" si="101"/>
        <v>24.944865962624849</v>
      </c>
      <c r="AX49" s="9">
        <f t="shared" si="101"/>
        <v>24.944865962624849</v>
      </c>
      <c r="AY49" s="9">
        <f t="shared" si="101"/>
        <v>24.944865962624849</v>
      </c>
      <c r="AZ49" s="9">
        <f t="shared" si="101"/>
        <v>24.944865962624849</v>
      </c>
      <c r="BA49" s="9">
        <f t="shared" si="101"/>
        <v>24.944865962624849</v>
      </c>
      <c r="BB49" s="9">
        <f t="shared" si="101"/>
        <v>24.944865962624849</v>
      </c>
      <c r="BC49" s="9">
        <f t="shared" si="101"/>
        <v>24.944865962624849</v>
      </c>
      <c r="BD49" s="9">
        <f t="shared" si="101"/>
        <v>24.944865962624849</v>
      </c>
      <c r="BE49" s="9">
        <f t="shared" si="101"/>
        <v>24.944865962624849</v>
      </c>
      <c r="BF49" s="9">
        <f t="shared" si="101"/>
        <v>24.944865962624849</v>
      </c>
      <c r="BG49" s="9">
        <f t="shared" si="101"/>
        <v>24.944865962624849</v>
      </c>
      <c r="BH49" s="9">
        <f t="shared" si="101"/>
        <v>24.944865962624849</v>
      </c>
      <c r="BI49" s="9">
        <f t="shared" si="101"/>
        <v>24.944865962624849</v>
      </c>
      <c r="BJ49" s="9">
        <f t="shared" si="101"/>
        <v>24.944865962624849</v>
      </c>
      <c r="BK49" s="9">
        <f t="shared" si="101"/>
        <v>24.944865962624849</v>
      </c>
      <c r="BL49" s="9">
        <f t="shared" si="101"/>
        <v>24.944865962624849</v>
      </c>
      <c r="BM49" s="9">
        <f t="shared" si="101"/>
        <v>24.944865962624849</v>
      </c>
      <c r="BN49" s="9">
        <f t="shared" si="101"/>
        <v>24.944865962624849</v>
      </c>
      <c r="BO49" s="9">
        <f t="shared" si="101"/>
        <v>24.944865962624849</v>
      </c>
      <c r="BP49" s="9">
        <f t="shared" si="101"/>
        <v>24.944865962624849</v>
      </c>
      <c r="BQ49" s="9">
        <f t="shared" si="101"/>
        <v>24.944865962624849</v>
      </c>
      <c r="BR49" s="9">
        <f t="shared" si="101"/>
        <v>24.944865962624849</v>
      </c>
      <c r="BS49" s="9">
        <f t="shared" si="101"/>
        <v>24.944865962624849</v>
      </c>
      <c r="BT49" s="9">
        <f t="shared" si="101"/>
        <v>24.944865962624849</v>
      </c>
      <c r="BU49" s="9">
        <f t="shared" si="101"/>
        <v>24.944865962624849</v>
      </c>
      <c r="BV49" s="9">
        <f t="shared" si="101"/>
        <v>24.944865962624849</v>
      </c>
      <c r="BW49" s="9">
        <f t="shared" si="101"/>
        <v>24.944865962624849</v>
      </c>
      <c r="BX49" s="9">
        <f t="shared" si="101"/>
        <v>24.944865962624849</v>
      </c>
      <c r="BY49" s="9">
        <f t="shared" si="101"/>
        <v>24.944865962624849</v>
      </c>
      <c r="BZ49" s="9">
        <f t="shared" si="101"/>
        <v>24.944865962624849</v>
      </c>
      <c r="CA49" s="9">
        <f t="shared" si="101"/>
        <v>24.944865962624849</v>
      </c>
      <c r="CB49" s="9">
        <f t="shared" si="101"/>
        <v>24.944865962624849</v>
      </c>
      <c r="CC49" s="9">
        <f t="shared" si="101"/>
        <v>24.944865962624849</v>
      </c>
      <c r="CD49" s="9">
        <f t="shared" si="101"/>
        <v>24.944865962624849</v>
      </c>
      <c r="CE49" s="9">
        <f t="shared" si="101"/>
        <v>24.944865962624849</v>
      </c>
      <c r="CF49" s="9">
        <f t="shared" si="101"/>
        <v>24.944865962624849</v>
      </c>
      <c r="CG49" s="9">
        <f t="shared" si="101"/>
        <v>24.944865962624849</v>
      </c>
      <c r="CH49" s="9">
        <f t="shared" si="101"/>
        <v>24.944865962624849</v>
      </c>
      <c r="CI49" s="9">
        <f t="shared" si="3"/>
        <v>24.944865962624849</v>
      </c>
      <c r="CJ49" s="9">
        <f t="shared" si="3"/>
        <v>24.944865962624849</v>
      </c>
      <c r="CK49" s="9">
        <f t="shared" si="3"/>
        <v>24.944865962624849</v>
      </c>
      <c r="CL49" s="9">
        <f t="shared" si="3"/>
        <v>24.944865962624849</v>
      </c>
      <c r="CM49" s="9">
        <f t="shared" si="4"/>
        <v>24.944865962624849</v>
      </c>
      <c r="CN49" s="9">
        <f t="shared" si="4"/>
        <v>24.944865962624849</v>
      </c>
      <c r="CO49" s="9">
        <f t="shared" si="4"/>
        <v>24.944865962624849</v>
      </c>
      <c r="CP49" s="9">
        <f t="shared" si="4"/>
        <v>24.944865962624849</v>
      </c>
      <c r="CQ49" s="9">
        <f t="shared" si="9"/>
        <v>24.944865962624849</v>
      </c>
      <c r="CR49" s="9">
        <f t="shared" si="5"/>
        <v>24.944865962624849</v>
      </c>
      <c r="CS49" s="9">
        <f t="shared" si="9"/>
        <v>24.944865962624849</v>
      </c>
    </row>
    <row r="50" spans="1:97" x14ac:dyDescent="0.25">
      <c r="A50" s="8" t="s">
        <v>50</v>
      </c>
      <c r="B50" s="9">
        <f>AVERAGE(Ипотека!Z50:BV50)</f>
        <v>15.949836714456252</v>
      </c>
      <c r="C50" s="9">
        <f>$B$50</f>
        <v>15.949836714456252</v>
      </c>
      <c r="D50" s="9">
        <f t="shared" ref="D50:J50" si="108">$B$50</f>
        <v>15.949836714456252</v>
      </c>
      <c r="E50" s="9">
        <f t="shared" si="108"/>
        <v>15.949836714456252</v>
      </c>
      <c r="F50" s="9">
        <f t="shared" si="108"/>
        <v>15.949836714456252</v>
      </c>
      <c r="G50" s="9">
        <f t="shared" si="108"/>
        <v>15.949836714456252</v>
      </c>
      <c r="H50" s="9">
        <f t="shared" si="108"/>
        <v>15.949836714456252</v>
      </c>
      <c r="I50" s="9">
        <f t="shared" si="108"/>
        <v>15.949836714456252</v>
      </c>
      <c r="J50" s="9">
        <f t="shared" si="108"/>
        <v>15.949836714456252</v>
      </c>
      <c r="K50" s="9">
        <f t="shared" ref="K50:AK50" si="109">$B$50</f>
        <v>15.949836714456252</v>
      </c>
      <c r="L50" s="9">
        <f t="shared" si="109"/>
        <v>15.949836714456252</v>
      </c>
      <c r="M50" s="9">
        <f t="shared" si="109"/>
        <v>15.949836714456252</v>
      </c>
      <c r="N50" s="9">
        <f t="shared" si="109"/>
        <v>15.949836714456252</v>
      </c>
      <c r="O50" s="9">
        <f t="shared" si="109"/>
        <v>15.949836714456252</v>
      </c>
      <c r="P50" s="9">
        <f t="shared" si="109"/>
        <v>15.949836714456252</v>
      </c>
      <c r="Q50" s="9">
        <f t="shared" si="109"/>
        <v>15.949836714456252</v>
      </c>
      <c r="R50" s="9">
        <f t="shared" si="109"/>
        <v>15.949836714456252</v>
      </c>
      <c r="S50" s="9">
        <f t="shared" si="109"/>
        <v>15.949836714456252</v>
      </c>
      <c r="T50" s="9">
        <f t="shared" si="109"/>
        <v>15.949836714456252</v>
      </c>
      <c r="U50" s="9">
        <f t="shared" si="109"/>
        <v>15.949836714456252</v>
      </c>
      <c r="V50" s="9">
        <f t="shared" si="109"/>
        <v>15.949836714456252</v>
      </c>
      <c r="W50" s="9">
        <f t="shared" si="109"/>
        <v>15.949836714456252</v>
      </c>
      <c r="X50" s="9">
        <f t="shared" si="109"/>
        <v>15.949836714456252</v>
      </c>
      <c r="Y50" s="9">
        <f t="shared" si="109"/>
        <v>15.949836714456252</v>
      </c>
      <c r="Z50" s="9">
        <f t="shared" si="109"/>
        <v>15.949836714456252</v>
      </c>
      <c r="AA50" s="9">
        <f t="shared" si="109"/>
        <v>15.949836714456252</v>
      </c>
      <c r="AB50" s="9">
        <f t="shared" si="109"/>
        <v>15.949836714456252</v>
      </c>
      <c r="AC50" s="9">
        <f t="shared" si="109"/>
        <v>15.949836714456252</v>
      </c>
      <c r="AD50" s="9">
        <f t="shared" si="109"/>
        <v>15.949836714456252</v>
      </c>
      <c r="AE50" s="9">
        <f t="shared" si="109"/>
        <v>15.949836714456252</v>
      </c>
      <c r="AF50" s="9">
        <f t="shared" si="109"/>
        <v>15.949836714456252</v>
      </c>
      <c r="AG50" s="9">
        <f t="shared" si="109"/>
        <v>15.949836714456252</v>
      </c>
      <c r="AH50" s="9">
        <f t="shared" si="109"/>
        <v>15.949836714456252</v>
      </c>
      <c r="AI50" s="9">
        <f t="shared" si="109"/>
        <v>15.949836714456252</v>
      </c>
      <c r="AJ50" s="9">
        <f t="shared" si="109"/>
        <v>15.949836714456252</v>
      </c>
      <c r="AK50" s="9">
        <f t="shared" si="109"/>
        <v>15.949836714456252</v>
      </c>
      <c r="AL50" s="17">
        <f>AVERAGE(Ипотека!AL50:CH50)</f>
        <v>17.474129631139114</v>
      </c>
      <c r="AM50" s="9">
        <f t="shared" si="8"/>
        <v>17.474129631139114</v>
      </c>
      <c r="AN50" s="9">
        <f t="shared" si="101"/>
        <v>17.474129631139114</v>
      </c>
      <c r="AO50" s="9">
        <f t="shared" si="101"/>
        <v>17.474129631139114</v>
      </c>
      <c r="AP50" s="9">
        <f t="shared" si="101"/>
        <v>17.474129631139114</v>
      </c>
      <c r="AQ50" s="9">
        <f t="shared" si="101"/>
        <v>17.474129631139114</v>
      </c>
      <c r="AR50" s="9">
        <f t="shared" si="101"/>
        <v>17.474129631139114</v>
      </c>
      <c r="AS50" s="9">
        <f t="shared" si="101"/>
        <v>17.474129631139114</v>
      </c>
      <c r="AT50" s="9">
        <f t="shared" si="101"/>
        <v>17.474129631139114</v>
      </c>
      <c r="AU50" s="9">
        <f t="shared" si="101"/>
        <v>17.474129631139114</v>
      </c>
      <c r="AV50" s="9">
        <f t="shared" si="101"/>
        <v>17.474129631139114</v>
      </c>
      <c r="AW50" s="9">
        <f t="shared" si="101"/>
        <v>17.474129631139114</v>
      </c>
      <c r="AX50" s="9">
        <f t="shared" si="101"/>
        <v>17.474129631139114</v>
      </c>
      <c r="AY50" s="9">
        <f t="shared" si="101"/>
        <v>17.474129631139114</v>
      </c>
      <c r="AZ50" s="9">
        <f t="shared" si="101"/>
        <v>17.474129631139114</v>
      </c>
      <c r="BA50" s="9">
        <f t="shared" si="101"/>
        <v>17.474129631139114</v>
      </c>
      <c r="BB50" s="9">
        <f t="shared" si="101"/>
        <v>17.474129631139114</v>
      </c>
      <c r="BC50" s="9">
        <f t="shared" si="101"/>
        <v>17.474129631139114</v>
      </c>
      <c r="BD50" s="9">
        <f t="shared" si="101"/>
        <v>17.474129631139114</v>
      </c>
      <c r="BE50" s="9">
        <f t="shared" si="101"/>
        <v>17.474129631139114</v>
      </c>
      <c r="BF50" s="9">
        <f t="shared" si="101"/>
        <v>17.474129631139114</v>
      </c>
      <c r="BG50" s="9">
        <f t="shared" si="101"/>
        <v>17.474129631139114</v>
      </c>
      <c r="BH50" s="9">
        <f t="shared" si="101"/>
        <v>17.474129631139114</v>
      </c>
      <c r="BI50" s="9">
        <f t="shared" si="101"/>
        <v>17.474129631139114</v>
      </c>
      <c r="BJ50" s="9">
        <f t="shared" si="101"/>
        <v>17.474129631139114</v>
      </c>
      <c r="BK50" s="9">
        <f t="shared" si="101"/>
        <v>17.474129631139114</v>
      </c>
      <c r="BL50" s="9">
        <f t="shared" si="101"/>
        <v>17.474129631139114</v>
      </c>
      <c r="BM50" s="9">
        <f t="shared" si="101"/>
        <v>17.474129631139114</v>
      </c>
      <c r="BN50" s="9">
        <f t="shared" si="101"/>
        <v>17.474129631139114</v>
      </c>
      <c r="BO50" s="9">
        <f t="shared" si="101"/>
        <v>17.474129631139114</v>
      </c>
      <c r="BP50" s="9">
        <f t="shared" si="101"/>
        <v>17.474129631139114</v>
      </c>
      <c r="BQ50" s="9">
        <f t="shared" si="101"/>
        <v>17.474129631139114</v>
      </c>
      <c r="BR50" s="9">
        <f t="shared" si="101"/>
        <v>17.474129631139114</v>
      </c>
      <c r="BS50" s="9">
        <f t="shared" si="101"/>
        <v>17.474129631139114</v>
      </c>
      <c r="BT50" s="9">
        <f t="shared" si="101"/>
        <v>17.474129631139114</v>
      </c>
      <c r="BU50" s="9">
        <f t="shared" si="101"/>
        <v>17.474129631139114</v>
      </c>
      <c r="BV50" s="9">
        <f t="shared" si="101"/>
        <v>17.474129631139114</v>
      </c>
      <c r="BW50" s="9">
        <f t="shared" si="101"/>
        <v>17.474129631139114</v>
      </c>
      <c r="BX50" s="9">
        <f t="shared" si="101"/>
        <v>17.474129631139114</v>
      </c>
      <c r="BY50" s="9">
        <f t="shared" si="101"/>
        <v>17.474129631139114</v>
      </c>
      <c r="BZ50" s="9">
        <f t="shared" si="101"/>
        <v>17.474129631139114</v>
      </c>
      <c r="CA50" s="9">
        <f t="shared" si="101"/>
        <v>17.474129631139114</v>
      </c>
      <c r="CB50" s="9">
        <f t="shared" si="101"/>
        <v>17.474129631139114</v>
      </c>
      <c r="CC50" s="9">
        <f t="shared" si="101"/>
        <v>17.474129631139114</v>
      </c>
      <c r="CD50" s="9">
        <f t="shared" si="101"/>
        <v>17.474129631139114</v>
      </c>
      <c r="CE50" s="9">
        <f t="shared" si="101"/>
        <v>17.474129631139114</v>
      </c>
      <c r="CF50" s="9">
        <f t="shared" si="101"/>
        <v>17.474129631139114</v>
      </c>
      <c r="CG50" s="9">
        <f t="shared" si="101"/>
        <v>17.474129631139114</v>
      </c>
      <c r="CH50" s="9">
        <f t="shared" si="101"/>
        <v>17.474129631139114</v>
      </c>
      <c r="CI50" s="9">
        <f t="shared" si="3"/>
        <v>17.474129631139114</v>
      </c>
      <c r="CJ50" s="9">
        <f t="shared" si="3"/>
        <v>17.474129631139114</v>
      </c>
      <c r="CK50" s="9">
        <f t="shared" si="3"/>
        <v>17.474129631139114</v>
      </c>
      <c r="CL50" s="9">
        <f t="shared" si="3"/>
        <v>17.474129631139114</v>
      </c>
      <c r="CM50" s="9">
        <f t="shared" si="4"/>
        <v>17.474129631139114</v>
      </c>
      <c r="CN50" s="9">
        <f t="shared" si="4"/>
        <v>17.474129631139114</v>
      </c>
      <c r="CO50" s="9">
        <f t="shared" si="4"/>
        <v>17.474129631139114</v>
      </c>
      <c r="CP50" s="9">
        <f t="shared" si="4"/>
        <v>17.474129631139114</v>
      </c>
      <c r="CQ50" s="9">
        <f t="shared" si="9"/>
        <v>17.474129631139114</v>
      </c>
      <c r="CR50" s="9">
        <f t="shared" si="5"/>
        <v>17.474129631139114</v>
      </c>
      <c r="CS50" s="9">
        <f t="shared" si="9"/>
        <v>17.474129631139114</v>
      </c>
    </row>
    <row r="51" spans="1:97" x14ac:dyDescent="0.25">
      <c r="A51" s="8" t="s">
        <v>51</v>
      </c>
      <c r="B51" s="9">
        <f>AVERAGE(Ипотека!Z51:BV51)</f>
        <v>16.344574928617693</v>
      </c>
      <c r="C51" s="9">
        <f>$B$51</f>
        <v>16.344574928617693</v>
      </c>
      <c r="D51" s="9">
        <f t="shared" ref="D51:J51" si="110">$B$51</f>
        <v>16.344574928617693</v>
      </c>
      <c r="E51" s="9">
        <f t="shared" si="110"/>
        <v>16.344574928617693</v>
      </c>
      <c r="F51" s="9">
        <f t="shared" si="110"/>
        <v>16.344574928617693</v>
      </c>
      <c r="G51" s="9">
        <f t="shared" si="110"/>
        <v>16.344574928617693</v>
      </c>
      <c r="H51" s="9">
        <f t="shared" si="110"/>
        <v>16.344574928617693</v>
      </c>
      <c r="I51" s="9">
        <f t="shared" si="110"/>
        <v>16.344574928617693</v>
      </c>
      <c r="J51" s="9">
        <f t="shared" si="110"/>
        <v>16.344574928617693</v>
      </c>
      <c r="K51" s="9">
        <f t="shared" ref="K51:AK51" si="111">$B$51</f>
        <v>16.344574928617693</v>
      </c>
      <c r="L51" s="9">
        <f t="shared" si="111"/>
        <v>16.344574928617693</v>
      </c>
      <c r="M51" s="9">
        <f t="shared" si="111"/>
        <v>16.344574928617693</v>
      </c>
      <c r="N51" s="9">
        <f t="shared" si="111"/>
        <v>16.344574928617693</v>
      </c>
      <c r="O51" s="9">
        <f t="shared" si="111"/>
        <v>16.344574928617693</v>
      </c>
      <c r="P51" s="9">
        <f t="shared" si="111"/>
        <v>16.344574928617693</v>
      </c>
      <c r="Q51" s="9">
        <f t="shared" si="111"/>
        <v>16.344574928617693</v>
      </c>
      <c r="R51" s="9">
        <f t="shared" si="111"/>
        <v>16.344574928617693</v>
      </c>
      <c r="S51" s="9">
        <f t="shared" si="111"/>
        <v>16.344574928617693</v>
      </c>
      <c r="T51" s="9">
        <f t="shared" si="111"/>
        <v>16.344574928617693</v>
      </c>
      <c r="U51" s="9">
        <f t="shared" si="111"/>
        <v>16.344574928617693</v>
      </c>
      <c r="V51" s="9">
        <f t="shared" si="111"/>
        <v>16.344574928617693</v>
      </c>
      <c r="W51" s="9">
        <f t="shared" si="111"/>
        <v>16.344574928617693</v>
      </c>
      <c r="X51" s="9">
        <f t="shared" si="111"/>
        <v>16.344574928617693</v>
      </c>
      <c r="Y51" s="9">
        <f t="shared" si="111"/>
        <v>16.344574928617693</v>
      </c>
      <c r="Z51" s="9">
        <f t="shared" si="111"/>
        <v>16.344574928617693</v>
      </c>
      <c r="AA51" s="9">
        <f t="shared" si="111"/>
        <v>16.344574928617693</v>
      </c>
      <c r="AB51" s="9">
        <f t="shared" si="111"/>
        <v>16.344574928617693</v>
      </c>
      <c r="AC51" s="9">
        <f t="shared" si="111"/>
        <v>16.344574928617693</v>
      </c>
      <c r="AD51" s="9">
        <f t="shared" si="111"/>
        <v>16.344574928617693</v>
      </c>
      <c r="AE51" s="9">
        <f t="shared" si="111"/>
        <v>16.344574928617693</v>
      </c>
      <c r="AF51" s="9">
        <f t="shared" si="111"/>
        <v>16.344574928617693</v>
      </c>
      <c r="AG51" s="9">
        <f t="shared" si="111"/>
        <v>16.344574928617693</v>
      </c>
      <c r="AH51" s="9">
        <f t="shared" si="111"/>
        <v>16.344574928617693</v>
      </c>
      <c r="AI51" s="9">
        <f t="shared" si="111"/>
        <v>16.344574928617693</v>
      </c>
      <c r="AJ51" s="9">
        <f t="shared" si="111"/>
        <v>16.344574928617693</v>
      </c>
      <c r="AK51" s="9">
        <f t="shared" si="111"/>
        <v>16.344574928617693</v>
      </c>
      <c r="AL51" s="17">
        <f>AVERAGE(Ипотека!AL51:CH51)</f>
        <v>17.410633778917976</v>
      </c>
      <c r="AM51" s="9">
        <f t="shared" si="8"/>
        <v>17.410633778917976</v>
      </c>
      <c r="AN51" s="9">
        <f t="shared" si="101"/>
        <v>17.410633778917976</v>
      </c>
      <c r="AO51" s="9">
        <f t="shared" si="101"/>
        <v>17.410633778917976</v>
      </c>
      <c r="AP51" s="9">
        <f t="shared" si="101"/>
        <v>17.410633778917976</v>
      </c>
      <c r="AQ51" s="9">
        <f t="shared" si="101"/>
        <v>17.410633778917976</v>
      </c>
      <c r="AR51" s="9">
        <f t="shared" si="101"/>
        <v>17.410633778917976</v>
      </c>
      <c r="AS51" s="9">
        <f t="shared" si="101"/>
        <v>17.410633778917976</v>
      </c>
      <c r="AT51" s="9">
        <f t="shared" si="101"/>
        <v>17.410633778917976</v>
      </c>
      <c r="AU51" s="9">
        <f t="shared" si="101"/>
        <v>17.410633778917976</v>
      </c>
      <c r="AV51" s="9">
        <f t="shared" si="101"/>
        <v>17.410633778917976</v>
      </c>
      <c r="AW51" s="9">
        <f t="shared" si="101"/>
        <v>17.410633778917976</v>
      </c>
      <c r="AX51" s="9">
        <f t="shared" si="101"/>
        <v>17.410633778917976</v>
      </c>
      <c r="AY51" s="9">
        <f t="shared" si="101"/>
        <v>17.410633778917976</v>
      </c>
      <c r="AZ51" s="9">
        <f t="shared" si="101"/>
        <v>17.410633778917976</v>
      </c>
      <c r="BA51" s="9">
        <f t="shared" si="101"/>
        <v>17.410633778917976</v>
      </c>
      <c r="BB51" s="9">
        <f t="shared" si="101"/>
        <v>17.410633778917976</v>
      </c>
      <c r="BC51" s="9">
        <f t="shared" si="101"/>
        <v>17.410633778917976</v>
      </c>
      <c r="BD51" s="9">
        <f t="shared" si="101"/>
        <v>17.410633778917976</v>
      </c>
      <c r="BE51" s="9">
        <f t="shared" si="101"/>
        <v>17.410633778917976</v>
      </c>
      <c r="BF51" s="9">
        <f t="shared" si="101"/>
        <v>17.410633778917976</v>
      </c>
      <c r="BG51" s="9">
        <f t="shared" si="101"/>
        <v>17.410633778917976</v>
      </c>
      <c r="BH51" s="9">
        <f t="shared" si="101"/>
        <v>17.410633778917976</v>
      </c>
      <c r="BI51" s="9">
        <f t="shared" si="101"/>
        <v>17.410633778917976</v>
      </c>
      <c r="BJ51" s="9">
        <f t="shared" si="101"/>
        <v>17.410633778917976</v>
      </c>
      <c r="BK51" s="9">
        <f t="shared" si="101"/>
        <v>17.410633778917976</v>
      </c>
      <c r="BL51" s="9">
        <f t="shared" si="101"/>
        <v>17.410633778917976</v>
      </c>
      <c r="BM51" s="9">
        <f t="shared" si="101"/>
        <v>17.410633778917976</v>
      </c>
      <c r="BN51" s="9">
        <f t="shared" si="101"/>
        <v>17.410633778917976</v>
      </c>
      <c r="BO51" s="9">
        <f t="shared" si="101"/>
        <v>17.410633778917976</v>
      </c>
      <c r="BP51" s="9">
        <f t="shared" si="101"/>
        <v>17.410633778917976</v>
      </c>
      <c r="BQ51" s="9">
        <f t="shared" si="101"/>
        <v>17.410633778917976</v>
      </c>
      <c r="BR51" s="9">
        <f t="shared" si="101"/>
        <v>17.410633778917976</v>
      </c>
      <c r="BS51" s="9">
        <f t="shared" si="101"/>
        <v>17.410633778917976</v>
      </c>
      <c r="BT51" s="9">
        <f t="shared" si="101"/>
        <v>17.410633778917976</v>
      </c>
      <c r="BU51" s="9">
        <f t="shared" si="101"/>
        <v>17.410633778917976</v>
      </c>
      <c r="BV51" s="9">
        <f t="shared" si="101"/>
        <v>17.410633778917976</v>
      </c>
      <c r="BW51" s="9">
        <f t="shared" si="101"/>
        <v>17.410633778917976</v>
      </c>
      <c r="BX51" s="9">
        <f t="shared" si="101"/>
        <v>17.410633778917976</v>
      </c>
      <c r="BY51" s="9">
        <f t="shared" si="101"/>
        <v>17.410633778917976</v>
      </c>
      <c r="BZ51" s="9">
        <f t="shared" si="101"/>
        <v>17.410633778917976</v>
      </c>
      <c r="CA51" s="9">
        <f t="shared" si="101"/>
        <v>17.410633778917976</v>
      </c>
      <c r="CB51" s="9">
        <f t="shared" si="101"/>
        <v>17.410633778917976</v>
      </c>
      <c r="CC51" s="9">
        <f t="shared" si="101"/>
        <v>17.410633778917976</v>
      </c>
      <c r="CD51" s="9">
        <f t="shared" si="101"/>
        <v>17.410633778917976</v>
      </c>
      <c r="CE51" s="9">
        <f t="shared" si="101"/>
        <v>17.410633778917976</v>
      </c>
      <c r="CF51" s="9">
        <f t="shared" si="101"/>
        <v>17.410633778917976</v>
      </c>
      <c r="CG51" s="9">
        <f t="shared" si="101"/>
        <v>17.410633778917976</v>
      </c>
      <c r="CH51" s="9">
        <f t="shared" si="101"/>
        <v>17.410633778917976</v>
      </c>
      <c r="CI51" s="9">
        <f t="shared" si="3"/>
        <v>17.410633778917976</v>
      </c>
      <c r="CJ51" s="9">
        <f t="shared" si="3"/>
        <v>17.410633778917976</v>
      </c>
      <c r="CK51" s="9">
        <f t="shared" si="3"/>
        <v>17.410633778917976</v>
      </c>
      <c r="CL51" s="9">
        <f t="shared" si="3"/>
        <v>17.410633778917976</v>
      </c>
      <c r="CM51" s="9">
        <f t="shared" si="4"/>
        <v>17.410633778917976</v>
      </c>
      <c r="CN51" s="9">
        <f t="shared" si="4"/>
        <v>17.410633778917976</v>
      </c>
      <c r="CO51" s="9">
        <f t="shared" si="4"/>
        <v>17.410633778917976</v>
      </c>
      <c r="CP51" s="9">
        <f t="shared" si="4"/>
        <v>17.410633778917976</v>
      </c>
      <c r="CQ51" s="9">
        <f t="shared" si="9"/>
        <v>17.410633778917976</v>
      </c>
      <c r="CR51" s="9">
        <f t="shared" si="5"/>
        <v>17.410633778917976</v>
      </c>
      <c r="CS51" s="9">
        <f t="shared" si="9"/>
        <v>17.410633778917976</v>
      </c>
    </row>
    <row r="52" spans="1:97" ht="31.5" x14ac:dyDescent="0.25">
      <c r="A52" s="8" t="s">
        <v>52</v>
      </c>
      <c r="B52" s="9">
        <f>AVERAGE(Ипотека!Z52:BV52)</f>
        <v>25.628418615155109</v>
      </c>
      <c r="C52" s="9">
        <f>$B$52</f>
        <v>25.628418615155109</v>
      </c>
      <c r="D52" s="9">
        <f t="shared" ref="D52:J52" si="112">$B$52</f>
        <v>25.628418615155109</v>
      </c>
      <c r="E52" s="9">
        <f t="shared" si="112"/>
        <v>25.628418615155109</v>
      </c>
      <c r="F52" s="9">
        <f t="shared" si="112"/>
        <v>25.628418615155109</v>
      </c>
      <c r="G52" s="9">
        <f t="shared" si="112"/>
        <v>25.628418615155109</v>
      </c>
      <c r="H52" s="9">
        <f t="shared" si="112"/>
        <v>25.628418615155109</v>
      </c>
      <c r="I52" s="9">
        <f t="shared" si="112"/>
        <v>25.628418615155109</v>
      </c>
      <c r="J52" s="9">
        <f t="shared" si="112"/>
        <v>25.628418615155109</v>
      </c>
      <c r="K52" s="9">
        <f t="shared" ref="K52:AK52" si="113">$B$52</f>
        <v>25.628418615155109</v>
      </c>
      <c r="L52" s="9">
        <f t="shared" si="113"/>
        <v>25.628418615155109</v>
      </c>
      <c r="M52" s="9">
        <f t="shared" si="113"/>
        <v>25.628418615155109</v>
      </c>
      <c r="N52" s="9">
        <f t="shared" si="113"/>
        <v>25.628418615155109</v>
      </c>
      <c r="O52" s="9">
        <f t="shared" si="113"/>
        <v>25.628418615155109</v>
      </c>
      <c r="P52" s="9">
        <f t="shared" si="113"/>
        <v>25.628418615155109</v>
      </c>
      <c r="Q52" s="9">
        <f t="shared" si="113"/>
        <v>25.628418615155109</v>
      </c>
      <c r="R52" s="9">
        <f t="shared" si="113"/>
        <v>25.628418615155109</v>
      </c>
      <c r="S52" s="9">
        <f t="shared" si="113"/>
        <v>25.628418615155109</v>
      </c>
      <c r="T52" s="9">
        <f t="shared" si="113"/>
        <v>25.628418615155109</v>
      </c>
      <c r="U52" s="9">
        <f t="shared" si="113"/>
        <v>25.628418615155109</v>
      </c>
      <c r="V52" s="9">
        <f t="shared" si="113"/>
        <v>25.628418615155109</v>
      </c>
      <c r="W52" s="9">
        <f t="shared" si="113"/>
        <v>25.628418615155109</v>
      </c>
      <c r="X52" s="9">
        <f t="shared" si="113"/>
        <v>25.628418615155109</v>
      </c>
      <c r="Y52" s="9">
        <f t="shared" si="113"/>
        <v>25.628418615155109</v>
      </c>
      <c r="Z52" s="9">
        <f t="shared" si="113"/>
        <v>25.628418615155109</v>
      </c>
      <c r="AA52" s="9">
        <f t="shared" si="113"/>
        <v>25.628418615155109</v>
      </c>
      <c r="AB52" s="9">
        <f t="shared" si="113"/>
        <v>25.628418615155109</v>
      </c>
      <c r="AC52" s="9">
        <f t="shared" si="113"/>
        <v>25.628418615155109</v>
      </c>
      <c r="AD52" s="9">
        <f t="shared" si="113"/>
        <v>25.628418615155109</v>
      </c>
      <c r="AE52" s="9">
        <f t="shared" si="113"/>
        <v>25.628418615155109</v>
      </c>
      <c r="AF52" s="9">
        <f t="shared" si="113"/>
        <v>25.628418615155109</v>
      </c>
      <c r="AG52" s="9">
        <f t="shared" si="113"/>
        <v>25.628418615155109</v>
      </c>
      <c r="AH52" s="9">
        <f t="shared" si="113"/>
        <v>25.628418615155109</v>
      </c>
      <c r="AI52" s="9">
        <f t="shared" si="113"/>
        <v>25.628418615155109</v>
      </c>
      <c r="AJ52" s="9">
        <f t="shared" si="113"/>
        <v>25.628418615155109</v>
      </c>
      <c r="AK52" s="9">
        <f t="shared" si="113"/>
        <v>25.628418615155109</v>
      </c>
      <c r="AL52" s="17">
        <f>AVERAGE(Ипотека!AL52:CH52)</f>
        <v>26.887437716499466</v>
      </c>
      <c r="AM52" s="9">
        <f t="shared" si="8"/>
        <v>26.887437716499466</v>
      </c>
      <c r="AN52" s="9">
        <f t="shared" si="101"/>
        <v>26.887437716499466</v>
      </c>
      <c r="AO52" s="9">
        <f t="shared" si="101"/>
        <v>26.887437716499466</v>
      </c>
      <c r="AP52" s="9">
        <f t="shared" si="101"/>
        <v>26.887437716499466</v>
      </c>
      <c r="AQ52" s="9">
        <f t="shared" si="101"/>
        <v>26.887437716499466</v>
      </c>
      <c r="AR52" s="9">
        <f t="shared" si="101"/>
        <v>26.887437716499466</v>
      </c>
      <c r="AS52" s="9">
        <f t="shared" si="101"/>
        <v>26.887437716499466</v>
      </c>
      <c r="AT52" s="9">
        <f t="shared" si="101"/>
        <v>26.887437716499466</v>
      </c>
      <c r="AU52" s="9">
        <f t="shared" ref="AN52:CH57" si="114">AT52</f>
        <v>26.887437716499466</v>
      </c>
      <c r="AV52" s="9">
        <f t="shared" si="114"/>
        <v>26.887437716499466</v>
      </c>
      <c r="AW52" s="9">
        <f t="shared" si="114"/>
        <v>26.887437716499466</v>
      </c>
      <c r="AX52" s="9">
        <f t="shared" si="114"/>
        <v>26.887437716499466</v>
      </c>
      <c r="AY52" s="9">
        <f t="shared" si="114"/>
        <v>26.887437716499466</v>
      </c>
      <c r="AZ52" s="9">
        <f t="shared" si="114"/>
        <v>26.887437716499466</v>
      </c>
      <c r="BA52" s="9">
        <f t="shared" si="114"/>
        <v>26.887437716499466</v>
      </c>
      <c r="BB52" s="9">
        <f t="shared" si="114"/>
        <v>26.887437716499466</v>
      </c>
      <c r="BC52" s="9">
        <f t="shared" si="114"/>
        <v>26.887437716499466</v>
      </c>
      <c r="BD52" s="9">
        <f t="shared" si="114"/>
        <v>26.887437716499466</v>
      </c>
      <c r="BE52" s="9">
        <f t="shared" si="114"/>
        <v>26.887437716499466</v>
      </c>
      <c r="BF52" s="9">
        <f t="shared" si="114"/>
        <v>26.887437716499466</v>
      </c>
      <c r="BG52" s="9">
        <f t="shared" si="114"/>
        <v>26.887437716499466</v>
      </c>
      <c r="BH52" s="9">
        <f t="shared" si="114"/>
        <v>26.887437716499466</v>
      </c>
      <c r="BI52" s="9">
        <f t="shared" si="114"/>
        <v>26.887437716499466</v>
      </c>
      <c r="BJ52" s="9">
        <f t="shared" si="114"/>
        <v>26.887437716499466</v>
      </c>
      <c r="BK52" s="9">
        <f t="shared" si="114"/>
        <v>26.887437716499466</v>
      </c>
      <c r="BL52" s="9">
        <f t="shared" si="114"/>
        <v>26.887437716499466</v>
      </c>
      <c r="BM52" s="9">
        <f t="shared" si="114"/>
        <v>26.887437716499466</v>
      </c>
      <c r="BN52" s="9">
        <f t="shared" si="114"/>
        <v>26.887437716499466</v>
      </c>
      <c r="BO52" s="9">
        <f t="shared" si="114"/>
        <v>26.887437716499466</v>
      </c>
      <c r="BP52" s="9">
        <f t="shared" si="114"/>
        <v>26.887437716499466</v>
      </c>
      <c r="BQ52" s="9">
        <f t="shared" si="114"/>
        <v>26.887437716499466</v>
      </c>
      <c r="BR52" s="9">
        <f t="shared" si="114"/>
        <v>26.887437716499466</v>
      </c>
      <c r="BS52" s="9">
        <f t="shared" si="114"/>
        <v>26.887437716499466</v>
      </c>
      <c r="BT52" s="9">
        <f t="shared" si="114"/>
        <v>26.887437716499466</v>
      </c>
      <c r="BU52" s="9">
        <f t="shared" si="114"/>
        <v>26.887437716499466</v>
      </c>
      <c r="BV52" s="9">
        <f t="shared" si="114"/>
        <v>26.887437716499466</v>
      </c>
      <c r="BW52" s="9">
        <f t="shared" si="114"/>
        <v>26.887437716499466</v>
      </c>
      <c r="BX52" s="9">
        <f t="shared" si="114"/>
        <v>26.887437716499466</v>
      </c>
      <c r="BY52" s="9">
        <f t="shared" si="114"/>
        <v>26.887437716499466</v>
      </c>
      <c r="BZ52" s="9">
        <f t="shared" si="114"/>
        <v>26.887437716499466</v>
      </c>
      <c r="CA52" s="9">
        <f t="shared" si="114"/>
        <v>26.887437716499466</v>
      </c>
      <c r="CB52" s="9">
        <f t="shared" si="114"/>
        <v>26.887437716499466</v>
      </c>
      <c r="CC52" s="9">
        <f t="shared" si="114"/>
        <v>26.887437716499466</v>
      </c>
      <c r="CD52" s="9">
        <f t="shared" si="114"/>
        <v>26.887437716499466</v>
      </c>
      <c r="CE52" s="9">
        <f t="shared" si="114"/>
        <v>26.887437716499466</v>
      </c>
      <c r="CF52" s="9">
        <f t="shared" si="114"/>
        <v>26.887437716499466</v>
      </c>
      <c r="CG52" s="9">
        <f t="shared" si="114"/>
        <v>26.887437716499466</v>
      </c>
      <c r="CH52" s="9">
        <f t="shared" si="114"/>
        <v>26.887437716499466</v>
      </c>
      <c r="CI52" s="9">
        <f t="shared" si="3"/>
        <v>26.887437716499466</v>
      </c>
      <c r="CJ52" s="9">
        <f t="shared" si="3"/>
        <v>26.887437716499466</v>
      </c>
      <c r="CK52" s="9">
        <f t="shared" si="3"/>
        <v>26.887437716499466</v>
      </c>
      <c r="CL52" s="9">
        <f t="shared" si="3"/>
        <v>26.887437716499466</v>
      </c>
      <c r="CM52" s="9">
        <f t="shared" si="4"/>
        <v>26.887437716499466</v>
      </c>
      <c r="CN52" s="9">
        <f t="shared" si="4"/>
        <v>26.887437716499466</v>
      </c>
      <c r="CO52" s="9">
        <f t="shared" si="4"/>
        <v>26.887437716499466</v>
      </c>
      <c r="CP52" s="9">
        <f t="shared" si="4"/>
        <v>26.887437716499466</v>
      </c>
      <c r="CQ52" s="9">
        <f t="shared" si="9"/>
        <v>26.887437716499466</v>
      </c>
      <c r="CR52" s="9">
        <f t="shared" si="5"/>
        <v>26.887437716499466</v>
      </c>
      <c r="CS52" s="9">
        <f t="shared" si="9"/>
        <v>26.887437716499466</v>
      </c>
    </row>
    <row r="53" spans="1:97" x14ac:dyDescent="0.25">
      <c r="A53" s="8" t="s">
        <v>53</v>
      </c>
      <c r="B53" s="9">
        <f>AVERAGE(Ипотека!Z53:BV53)</f>
        <v>23.479094663736323</v>
      </c>
      <c r="C53" s="9">
        <f>$B$53</f>
        <v>23.479094663736323</v>
      </c>
      <c r="D53" s="9">
        <f t="shared" ref="D53:J53" si="115">$B$53</f>
        <v>23.479094663736323</v>
      </c>
      <c r="E53" s="9">
        <f t="shared" si="115"/>
        <v>23.479094663736323</v>
      </c>
      <c r="F53" s="9">
        <f t="shared" si="115"/>
        <v>23.479094663736323</v>
      </c>
      <c r="G53" s="9">
        <f t="shared" si="115"/>
        <v>23.479094663736323</v>
      </c>
      <c r="H53" s="9">
        <f t="shared" si="115"/>
        <v>23.479094663736323</v>
      </c>
      <c r="I53" s="9">
        <f t="shared" si="115"/>
        <v>23.479094663736323</v>
      </c>
      <c r="J53" s="9">
        <f t="shared" si="115"/>
        <v>23.479094663736323</v>
      </c>
      <c r="K53" s="9">
        <f t="shared" ref="K53:AK53" si="116">$B$53</f>
        <v>23.479094663736323</v>
      </c>
      <c r="L53" s="9">
        <f t="shared" si="116"/>
        <v>23.479094663736323</v>
      </c>
      <c r="M53" s="9">
        <f t="shared" si="116"/>
        <v>23.479094663736323</v>
      </c>
      <c r="N53" s="9">
        <f t="shared" si="116"/>
        <v>23.479094663736323</v>
      </c>
      <c r="O53" s="9">
        <f t="shared" si="116"/>
        <v>23.479094663736323</v>
      </c>
      <c r="P53" s="9">
        <f t="shared" si="116"/>
        <v>23.479094663736323</v>
      </c>
      <c r="Q53" s="9">
        <f t="shared" si="116"/>
        <v>23.479094663736323</v>
      </c>
      <c r="R53" s="9">
        <f t="shared" si="116"/>
        <v>23.479094663736323</v>
      </c>
      <c r="S53" s="9">
        <f t="shared" si="116"/>
        <v>23.479094663736323</v>
      </c>
      <c r="T53" s="9">
        <f t="shared" si="116"/>
        <v>23.479094663736323</v>
      </c>
      <c r="U53" s="9">
        <f t="shared" si="116"/>
        <v>23.479094663736323</v>
      </c>
      <c r="V53" s="9">
        <f t="shared" si="116"/>
        <v>23.479094663736323</v>
      </c>
      <c r="W53" s="9">
        <f t="shared" si="116"/>
        <v>23.479094663736323</v>
      </c>
      <c r="X53" s="9">
        <f t="shared" si="116"/>
        <v>23.479094663736323</v>
      </c>
      <c r="Y53" s="9">
        <f t="shared" si="116"/>
        <v>23.479094663736323</v>
      </c>
      <c r="Z53" s="9">
        <f t="shared" si="116"/>
        <v>23.479094663736323</v>
      </c>
      <c r="AA53" s="9">
        <f t="shared" si="116"/>
        <v>23.479094663736323</v>
      </c>
      <c r="AB53" s="9">
        <f t="shared" si="116"/>
        <v>23.479094663736323</v>
      </c>
      <c r="AC53" s="9">
        <f t="shared" si="116"/>
        <v>23.479094663736323</v>
      </c>
      <c r="AD53" s="9">
        <f t="shared" si="116"/>
        <v>23.479094663736323</v>
      </c>
      <c r="AE53" s="9">
        <f t="shared" si="116"/>
        <v>23.479094663736323</v>
      </c>
      <c r="AF53" s="9">
        <f t="shared" si="116"/>
        <v>23.479094663736323</v>
      </c>
      <c r="AG53" s="9">
        <f t="shared" si="116"/>
        <v>23.479094663736323</v>
      </c>
      <c r="AH53" s="9">
        <f t="shared" si="116"/>
        <v>23.479094663736323</v>
      </c>
      <c r="AI53" s="9">
        <f t="shared" si="116"/>
        <v>23.479094663736323</v>
      </c>
      <c r="AJ53" s="9">
        <f t="shared" si="116"/>
        <v>23.479094663736323</v>
      </c>
      <c r="AK53" s="9">
        <f t="shared" si="116"/>
        <v>23.479094663736323</v>
      </c>
      <c r="AL53" s="17">
        <f>AVERAGE(Ипотека!AL53:CH53)</f>
        <v>25.343470339047528</v>
      </c>
      <c r="AM53" s="9">
        <f t="shared" si="8"/>
        <v>25.343470339047528</v>
      </c>
      <c r="AN53" s="9">
        <f t="shared" si="114"/>
        <v>25.343470339047528</v>
      </c>
      <c r="AO53" s="9">
        <f t="shared" si="114"/>
        <v>25.343470339047528</v>
      </c>
      <c r="AP53" s="9">
        <f t="shared" si="114"/>
        <v>25.343470339047528</v>
      </c>
      <c r="AQ53" s="9">
        <f t="shared" si="114"/>
        <v>25.343470339047528</v>
      </c>
      <c r="AR53" s="9">
        <f t="shared" si="114"/>
        <v>25.343470339047528</v>
      </c>
      <c r="AS53" s="9">
        <f t="shared" si="114"/>
        <v>25.343470339047528</v>
      </c>
      <c r="AT53" s="9">
        <f t="shared" si="114"/>
        <v>25.343470339047528</v>
      </c>
      <c r="AU53" s="9">
        <f t="shared" si="114"/>
        <v>25.343470339047528</v>
      </c>
      <c r="AV53" s="9">
        <f t="shared" si="114"/>
        <v>25.343470339047528</v>
      </c>
      <c r="AW53" s="9">
        <f t="shared" si="114"/>
        <v>25.343470339047528</v>
      </c>
      <c r="AX53" s="9">
        <f t="shared" si="114"/>
        <v>25.343470339047528</v>
      </c>
      <c r="AY53" s="9">
        <f t="shared" si="114"/>
        <v>25.343470339047528</v>
      </c>
      <c r="AZ53" s="9">
        <f t="shared" si="114"/>
        <v>25.343470339047528</v>
      </c>
      <c r="BA53" s="9">
        <f t="shared" si="114"/>
        <v>25.343470339047528</v>
      </c>
      <c r="BB53" s="9">
        <f t="shared" si="114"/>
        <v>25.343470339047528</v>
      </c>
      <c r="BC53" s="9">
        <f t="shared" si="114"/>
        <v>25.343470339047528</v>
      </c>
      <c r="BD53" s="9">
        <f t="shared" si="114"/>
        <v>25.343470339047528</v>
      </c>
      <c r="BE53" s="9">
        <f t="shared" si="114"/>
        <v>25.343470339047528</v>
      </c>
      <c r="BF53" s="9">
        <f t="shared" si="114"/>
        <v>25.343470339047528</v>
      </c>
      <c r="BG53" s="9">
        <f t="shared" si="114"/>
        <v>25.343470339047528</v>
      </c>
      <c r="BH53" s="9">
        <f t="shared" si="114"/>
        <v>25.343470339047528</v>
      </c>
      <c r="BI53" s="9">
        <f t="shared" si="114"/>
        <v>25.343470339047528</v>
      </c>
      <c r="BJ53" s="9">
        <f t="shared" si="114"/>
        <v>25.343470339047528</v>
      </c>
      <c r="BK53" s="9">
        <f t="shared" si="114"/>
        <v>25.343470339047528</v>
      </c>
      <c r="BL53" s="9">
        <f t="shared" si="114"/>
        <v>25.343470339047528</v>
      </c>
      <c r="BM53" s="9">
        <f t="shared" si="114"/>
        <v>25.343470339047528</v>
      </c>
      <c r="BN53" s="9">
        <f t="shared" si="114"/>
        <v>25.343470339047528</v>
      </c>
      <c r="BO53" s="9">
        <f t="shared" si="114"/>
        <v>25.343470339047528</v>
      </c>
      <c r="BP53" s="9">
        <f t="shared" si="114"/>
        <v>25.343470339047528</v>
      </c>
      <c r="BQ53" s="9">
        <f t="shared" si="114"/>
        <v>25.343470339047528</v>
      </c>
      <c r="BR53" s="9">
        <f t="shared" si="114"/>
        <v>25.343470339047528</v>
      </c>
      <c r="BS53" s="9">
        <f t="shared" si="114"/>
        <v>25.343470339047528</v>
      </c>
      <c r="BT53" s="9">
        <f t="shared" si="114"/>
        <v>25.343470339047528</v>
      </c>
      <c r="BU53" s="9">
        <f t="shared" si="114"/>
        <v>25.343470339047528</v>
      </c>
      <c r="BV53" s="9">
        <f t="shared" si="114"/>
        <v>25.343470339047528</v>
      </c>
      <c r="BW53" s="9">
        <f t="shared" si="114"/>
        <v>25.343470339047528</v>
      </c>
      <c r="BX53" s="9">
        <f t="shared" si="114"/>
        <v>25.343470339047528</v>
      </c>
      <c r="BY53" s="9">
        <f t="shared" si="114"/>
        <v>25.343470339047528</v>
      </c>
      <c r="BZ53" s="9">
        <f t="shared" si="114"/>
        <v>25.343470339047528</v>
      </c>
      <c r="CA53" s="9">
        <f t="shared" si="114"/>
        <v>25.343470339047528</v>
      </c>
      <c r="CB53" s="9">
        <f t="shared" si="114"/>
        <v>25.343470339047528</v>
      </c>
      <c r="CC53" s="9">
        <f t="shared" si="114"/>
        <v>25.343470339047528</v>
      </c>
      <c r="CD53" s="9">
        <f t="shared" si="114"/>
        <v>25.343470339047528</v>
      </c>
      <c r="CE53" s="9">
        <f t="shared" si="114"/>
        <v>25.343470339047528</v>
      </c>
      <c r="CF53" s="9">
        <f t="shared" si="114"/>
        <v>25.343470339047528</v>
      </c>
      <c r="CG53" s="9">
        <f t="shared" si="114"/>
        <v>25.343470339047528</v>
      </c>
      <c r="CH53" s="9">
        <f t="shared" si="114"/>
        <v>25.343470339047528</v>
      </c>
      <c r="CI53" s="9">
        <f t="shared" si="3"/>
        <v>25.343470339047528</v>
      </c>
      <c r="CJ53" s="9">
        <f t="shared" si="3"/>
        <v>25.343470339047528</v>
      </c>
      <c r="CK53" s="9">
        <f t="shared" si="3"/>
        <v>25.343470339047528</v>
      </c>
      <c r="CL53" s="9">
        <f t="shared" si="3"/>
        <v>25.343470339047528</v>
      </c>
      <c r="CM53" s="9">
        <f t="shared" si="4"/>
        <v>25.343470339047528</v>
      </c>
      <c r="CN53" s="9">
        <f t="shared" si="4"/>
        <v>25.343470339047528</v>
      </c>
      <c r="CO53" s="9">
        <f t="shared" si="4"/>
        <v>25.343470339047528</v>
      </c>
      <c r="CP53" s="9">
        <f t="shared" si="4"/>
        <v>25.343470339047528</v>
      </c>
      <c r="CQ53" s="9">
        <f t="shared" si="9"/>
        <v>25.343470339047528</v>
      </c>
      <c r="CR53" s="9">
        <f t="shared" si="5"/>
        <v>25.343470339047528</v>
      </c>
      <c r="CS53" s="9">
        <f t="shared" si="9"/>
        <v>25.343470339047528</v>
      </c>
    </row>
    <row r="54" spans="1:97" ht="31.5" x14ac:dyDescent="0.25">
      <c r="A54" s="8" t="s">
        <v>54</v>
      </c>
      <c r="B54" s="9">
        <f>AVERAGE(Ипотека!Z54:BV54)</f>
        <v>17.546979496694558</v>
      </c>
      <c r="C54" s="9">
        <f>$B$54</f>
        <v>17.546979496694558</v>
      </c>
      <c r="D54" s="9">
        <f t="shared" ref="D54:J54" si="117">$B$54</f>
        <v>17.546979496694558</v>
      </c>
      <c r="E54" s="9">
        <f t="shared" si="117"/>
        <v>17.546979496694558</v>
      </c>
      <c r="F54" s="9">
        <f t="shared" si="117"/>
        <v>17.546979496694558</v>
      </c>
      <c r="G54" s="9">
        <f t="shared" si="117"/>
        <v>17.546979496694558</v>
      </c>
      <c r="H54" s="9">
        <f t="shared" si="117"/>
        <v>17.546979496694558</v>
      </c>
      <c r="I54" s="9">
        <f t="shared" si="117"/>
        <v>17.546979496694558</v>
      </c>
      <c r="J54" s="9">
        <f t="shared" si="117"/>
        <v>17.546979496694558</v>
      </c>
      <c r="K54" s="9">
        <f t="shared" ref="K54:AK54" si="118">$B$54</f>
        <v>17.546979496694558</v>
      </c>
      <c r="L54" s="9">
        <f t="shared" si="118"/>
        <v>17.546979496694558</v>
      </c>
      <c r="M54" s="9">
        <f t="shared" si="118"/>
        <v>17.546979496694558</v>
      </c>
      <c r="N54" s="9">
        <f t="shared" si="118"/>
        <v>17.546979496694558</v>
      </c>
      <c r="O54" s="9">
        <f t="shared" si="118"/>
        <v>17.546979496694558</v>
      </c>
      <c r="P54" s="9">
        <f t="shared" si="118"/>
        <v>17.546979496694558</v>
      </c>
      <c r="Q54" s="9">
        <f t="shared" si="118"/>
        <v>17.546979496694558</v>
      </c>
      <c r="R54" s="9">
        <f t="shared" si="118"/>
        <v>17.546979496694558</v>
      </c>
      <c r="S54" s="9">
        <f t="shared" si="118"/>
        <v>17.546979496694558</v>
      </c>
      <c r="T54" s="9">
        <f t="shared" si="118"/>
        <v>17.546979496694558</v>
      </c>
      <c r="U54" s="9">
        <f t="shared" si="118"/>
        <v>17.546979496694558</v>
      </c>
      <c r="V54" s="9">
        <f t="shared" si="118"/>
        <v>17.546979496694558</v>
      </c>
      <c r="W54" s="9">
        <f t="shared" si="118"/>
        <v>17.546979496694558</v>
      </c>
      <c r="X54" s="9">
        <f t="shared" si="118"/>
        <v>17.546979496694558</v>
      </c>
      <c r="Y54" s="9">
        <f t="shared" si="118"/>
        <v>17.546979496694558</v>
      </c>
      <c r="Z54" s="9">
        <f t="shared" si="118"/>
        <v>17.546979496694558</v>
      </c>
      <c r="AA54" s="9">
        <f t="shared" si="118"/>
        <v>17.546979496694558</v>
      </c>
      <c r="AB54" s="9">
        <f t="shared" si="118"/>
        <v>17.546979496694558</v>
      </c>
      <c r="AC54" s="9">
        <f t="shared" si="118"/>
        <v>17.546979496694558</v>
      </c>
      <c r="AD54" s="9">
        <f t="shared" si="118"/>
        <v>17.546979496694558</v>
      </c>
      <c r="AE54" s="9">
        <f t="shared" si="118"/>
        <v>17.546979496694558</v>
      </c>
      <c r="AF54" s="9">
        <f t="shared" si="118"/>
        <v>17.546979496694558</v>
      </c>
      <c r="AG54" s="9">
        <f t="shared" si="118"/>
        <v>17.546979496694558</v>
      </c>
      <c r="AH54" s="9">
        <f t="shared" si="118"/>
        <v>17.546979496694558</v>
      </c>
      <c r="AI54" s="9">
        <f t="shared" si="118"/>
        <v>17.546979496694558</v>
      </c>
      <c r="AJ54" s="9">
        <f t="shared" si="118"/>
        <v>17.546979496694558</v>
      </c>
      <c r="AK54" s="9">
        <f t="shared" si="118"/>
        <v>17.546979496694558</v>
      </c>
      <c r="AL54" s="17">
        <f>AVERAGE(Ипотека!AL54:CH54)</f>
        <v>18.307683172638093</v>
      </c>
      <c r="AM54" s="9">
        <f t="shared" si="8"/>
        <v>18.307683172638093</v>
      </c>
      <c r="AN54" s="9">
        <f t="shared" si="114"/>
        <v>18.307683172638093</v>
      </c>
      <c r="AO54" s="9">
        <f t="shared" si="114"/>
        <v>18.307683172638093</v>
      </c>
      <c r="AP54" s="9">
        <f t="shared" si="114"/>
        <v>18.307683172638093</v>
      </c>
      <c r="AQ54" s="9">
        <f t="shared" si="114"/>
        <v>18.307683172638093</v>
      </c>
      <c r="AR54" s="9">
        <f t="shared" si="114"/>
        <v>18.307683172638093</v>
      </c>
      <c r="AS54" s="9">
        <f t="shared" si="114"/>
        <v>18.307683172638093</v>
      </c>
      <c r="AT54" s="9">
        <f t="shared" si="114"/>
        <v>18.307683172638093</v>
      </c>
      <c r="AU54" s="9">
        <f t="shared" si="114"/>
        <v>18.307683172638093</v>
      </c>
      <c r="AV54" s="9">
        <f t="shared" si="114"/>
        <v>18.307683172638093</v>
      </c>
      <c r="AW54" s="9">
        <f t="shared" si="114"/>
        <v>18.307683172638093</v>
      </c>
      <c r="AX54" s="9">
        <f t="shared" si="114"/>
        <v>18.307683172638093</v>
      </c>
      <c r="AY54" s="9">
        <f t="shared" si="114"/>
        <v>18.307683172638093</v>
      </c>
      <c r="AZ54" s="9">
        <f t="shared" si="114"/>
        <v>18.307683172638093</v>
      </c>
      <c r="BA54" s="9">
        <f t="shared" si="114"/>
        <v>18.307683172638093</v>
      </c>
      <c r="BB54" s="9">
        <f t="shared" si="114"/>
        <v>18.307683172638093</v>
      </c>
      <c r="BC54" s="9">
        <f t="shared" si="114"/>
        <v>18.307683172638093</v>
      </c>
      <c r="BD54" s="9">
        <f t="shared" si="114"/>
        <v>18.307683172638093</v>
      </c>
      <c r="BE54" s="9">
        <f t="shared" si="114"/>
        <v>18.307683172638093</v>
      </c>
      <c r="BF54" s="9">
        <f t="shared" si="114"/>
        <v>18.307683172638093</v>
      </c>
      <c r="BG54" s="9">
        <f t="shared" si="114"/>
        <v>18.307683172638093</v>
      </c>
      <c r="BH54" s="9">
        <f t="shared" si="114"/>
        <v>18.307683172638093</v>
      </c>
      <c r="BI54" s="9">
        <f t="shared" si="114"/>
        <v>18.307683172638093</v>
      </c>
      <c r="BJ54" s="9">
        <f t="shared" si="114"/>
        <v>18.307683172638093</v>
      </c>
      <c r="BK54" s="9">
        <f t="shared" si="114"/>
        <v>18.307683172638093</v>
      </c>
      <c r="BL54" s="9">
        <f t="shared" si="114"/>
        <v>18.307683172638093</v>
      </c>
      <c r="BM54" s="9">
        <f t="shared" si="114"/>
        <v>18.307683172638093</v>
      </c>
      <c r="BN54" s="9">
        <f t="shared" si="114"/>
        <v>18.307683172638093</v>
      </c>
      <c r="BO54" s="9">
        <f t="shared" si="114"/>
        <v>18.307683172638093</v>
      </c>
      <c r="BP54" s="9">
        <f t="shared" si="114"/>
        <v>18.307683172638093</v>
      </c>
      <c r="BQ54" s="9">
        <f t="shared" si="114"/>
        <v>18.307683172638093</v>
      </c>
      <c r="BR54" s="9">
        <f t="shared" si="114"/>
        <v>18.307683172638093</v>
      </c>
      <c r="BS54" s="9">
        <f t="shared" si="114"/>
        <v>18.307683172638093</v>
      </c>
      <c r="BT54" s="9">
        <f t="shared" si="114"/>
        <v>18.307683172638093</v>
      </c>
      <c r="BU54" s="9">
        <f t="shared" si="114"/>
        <v>18.307683172638093</v>
      </c>
      <c r="BV54" s="9">
        <f t="shared" si="114"/>
        <v>18.307683172638093</v>
      </c>
      <c r="BW54" s="9">
        <f t="shared" si="114"/>
        <v>18.307683172638093</v>
      </c>
      <c r="BX54" s="9">
        <f t="shared" si="114"/>
        <v>18.307683172638093</v>
      </c>
      <c r="BY54" s="9">
        <f t="shared" si="114"/>
        <v>18.307683172638093</v>
      </c>
      <c r="BZ54" s="9">
        <f t="shared" si="114"/>
        <v>18.307683172638093</v>
      </c>
      <c r="CA54" s="9">
        <f t="shared" si="114"/>
        <v>18.307683172638093</v>
      </c>
      <c r="CB54" s="9">
        <f t="shared" si="114"/>
        <v>18.307683172638093</v>
      </c>
      <c r="CC54" s="9">
        <f t="shared" si="114"/>
        <v>18.307683172638093</v>
      </c>
      <c r="CD54" s="9">
        <f t="shared" si="114"/>
        <v>18.307683172638093</v>
      </c>
      <c r="CE54" s="9">
        <f t="shared" si="114"/>
        <v>18.307683172638093</v>
      </c>
      <c r="CF54" s="9">
        <f t="shared" si="114"/>
        <v>18.307683172638093</v>
      </c>
      <c r="CG54" s="9">
        <f t="shared" si="114"/>
        <v>18.307683172638093</v>
      </c>
      <c r="CH54" s="9">
        <f t="shared" si="114"/>
        <v>18.307683172638093</v>
      </c>
      <c r="CI54" s="9">
        <f t="shared" si="3"/>
        <v>18.307683172638093</v>
      </c>
      <c r="CJ54" s="9">
        <f t="shared" si="3"/>
        <v>18.307683172638093</v>
      </c>
      <c r="CK54" s="9">
        <f t="shared" si="3"/>
        <v>18.307683172638093</v>
      </c>
      <c r="CL54" s="9">
        <f t="shared" si="3"/>
        <v>18.307683172638093</v>
      </c>
      <c r="CM54" s="9">
        <f t="shared" si="4"/>
        <v>18.307683172638093</v>
      </c>
      <c r="CN54" s="9">
        <f t="shared" si="4"/>
        <v>18.307683172638093</v>
      </c>
      <c r="CO54" s="9">
        <f t="shared" si="4"/>
        <v>18.307683172638093</v>
      </c>
      <c r="CP54" s="9">
        <f t="shared" si="4"/>
        <v>18.307683172638093</v>
      </c>
      <c r="CQ54" s="9">
        <f t="shared" si="9"/>
        <v>18.307683172638093</v>
      </c>
      <c r="CR54" s="9">
        <f t="shared" si="5"/>
        <v>18.307683172638093</v>
      </c>
      <c r="CS54" s="9">
        <f t="shared" si="9"/>
        <v>18.307683172638093</v>
      </c>
    </row>
    <row r="55" spans="1:97" x14ac:dyDescent="0.25">
      <c r="A55" s="8" t="s">
        <v>55</v>
      </c>
      <c r="B55" s="9">
        <f>AVERAGE(Ипотека!Z55:BV55)</f>
        <v>20.43975200566906</v>
      </c>
      <c r="C55" s="9">
        <f>$B$55</f>
        <v>20.43975200566906</v>
      </c>
      <c r="D55" s="9">
        <f t="shared" ref="D55:J55" si="119">$B$55</f>
        <v>20.43975200566906</v>
      </c>
      <c r="E55" s="9">
        <f t="shared" si="119"/>
        <v>20.43975200566906</v>
      </c>
      <c r="F55" s="9">
        <f t="shared" si="119"/>
        <v>20.43975200566906</v>
      </c>
      <c r="G55" s="9">
        <f t="shared" si="119"/>
        <v>20.43975200566906</v>
      </c>
      <c r="H55" s="9">
        <f t="shared" si="119"/>
        <v>20.43975200566906</v>
      </c>
      <c r="I55" s="9">
        <f t="shared" si="119"/>
        <v>20.43975200566906</v>
      </c>
      <c r="J55" s="9">
        <f t="shared" si="119"/>
        <v>20.43975200566906</v>
      </c>
      <c r="K55" s="9">
        <f t="shared" ref="K55:AK55" si="120">$B$55</f>
        <v>20.43975200566906</v>
      </c>
      <c r="L55" s="9">
        <f t="shared" si="120"/>
        <v>20.43975200566906</v>
      </c>
      <c r="M55" s="9">
        <f t="shared" si="120"/>
        <v>20.43975200566906</v>
      </c>
      <c r="N55" s="9">
        <f t="shared" si="120"/>
        <v>20.43975200566906</v>
      </c>
      <c r="O55" s="9">
        <f t="shared" si="120"/>
        <v>20.43975200566906</v>
      </c>
      <c r="P55" s="9">
        <f t="shared" si="120"/>
        <v>20.43975200566906</v>
      </c>
      <c r="Q55" s="9">
        <f t="shared" si="120"/>
        <v>20.43975200566906</v>
      </c>
      <c r="R55" s="9">
        <f t="shared" si="120"/>
        <v>20.43975200566906</v>
      </c>
      <c r="S55" s="9">
        <f t="shared" si="120"/>
        <v>20.43975200566906</v>
      </c>
      <c r="T55" s="9">
        <f t="shared" si="120"/>
        <v>20.43975200566906</v>
      </c>
      <c r="U55" s="9">
        <f t="shared" si="120"/>
        <v>20.43975200566906</v>
      </c>
      <c r="V55" s="9">
        <f t="shared" si="120"/>
        <v>20.43975200566906</v>
      </c>
      <c r="W55" s="9">
        <f t="shared" si="120"/>
        <v>20.43975200566906</v>
      </c>
      <c r="X55" s="9">
        <f t="shared" si="120"/>
        <v>20.43975200566906</v>
      </c>
      <c r="Y55" s="9">
        <f t="shared" si="120"/>
        <v>20.43975200566906</v>
      </c>
      <c r="Z55" s="9">
        <f t="shared" si="120"/>
        <v>20.43975200566906</v>
      </c>
      <c r="AA55" s="9">
        <f t="shared" si="120"/>
        <v>20.43975200566906</v>
      </c>
      <c r="AB55" s="9">
        <f t="shared" si="120"/>
        <v>20.43975200566906</v>
      </c>
      <c r="AC55" s="9">
        <f t="shared" si="120"/>
        <v>20.43975200566906</v>
      </c>
      <c r="AD55" s="9">
        <f t="shared" si="120"/>
        <v>20.43975200566906</v>
      </c>
      <c r="AE55" s="9">
        <f t="shared" si="120"/>
        <v>20.43975200566906</v>
      </c>
      <c r="AF55" s="9">
        <f t="shared" si="120"/>
        <v>20.43975200566906</v>
      </c>
      <c r="AG55" s="9">
        <f t="shared" si="120"/>
        <v>20.43975200566906</v>
      </c>
      <c r="AH55" s="9">
        <f t="shared" si="120"/>
        <v>20.43975200566906</v>
      </c>
      <c r="AI55" s="9">
        <f t="shared" si="120"/>
        <v>20.43975200566906</v>
      </c>
      <c r="AJ55" s="9">
        <f t="shared" si="120"/>
        <v>20.43975200566906</v>
      </c>
      <c r="AK55" s="9">
        <f t="shared" si="120"/>
        <v>20.43975200566906</v>
      </c>
      <c r="AL55" s="17">
        <f>AVERAGE(Ипотека!AL55:CH55)</f>
        <v>20.979033522195873</v>
      </c>
      <c r="AM55" s="9">
        <f t="shared" si="8"/>
        <v>20.979033522195873</v>
      </c>
      <c r="AN55" s="9">
        <f t="shared" si="114"/>
        <v>20.979033522195873</v>
      </c>
      <c r="AO55" s="9">
        <f t="shared" si="114"/>
        <v>20.979033522195873</v>
      </c>
      <c r="AP55" s="9">
        <f t="shared" si="114"/>
        <v>20.979033522195873</v>
      </c>
      <c r="AQ55" s="9">
        <f t="shared" si="114"/>
        <v>20.979033522195873</v>
      </c>
      <c r="AR55" s="9">
        <f t="shared" si="114"/>
        <v>20.979033522195873</v>
      </c>
      <c r="AS55" s="9">
        <f t="shared" si="114"/>
        <v>20.979033522195873</v>
      </c>
      <c r="AT55" s="9">
        <f t="shared" si="114"/>
        <v>20.979033522195873</v>
      </c>
      <c r="AU55" s="9">
        <f t="shared" si="114"/>
        <v>20.979033522195873</v>
      </c>
      <c r="AV55" s="9">
        <f t="shared" si="114"/>
        <v>20.979033522195873</v>
      </c>
      <c r="AW55" s="9">
        <f t="shared" si="114"/>
        <v>20.979033522195873</v>
      </c>
      <c r="AX55" s="9">
        <f t="shared" si="114"/>
        <v>20.979033522195873</v>
      </c>
      <c r="AY55" s="9">
        <f t="shared" si="114"/>
        <v>20.979033522195873</v>
      </c>
      <c r="AZ55" s="9">
        <f t="shared" si="114"/>
        <v>20.979033522195873</v>
      </c>
      <c r="BA55" s="9">
        <f t="shared" si="114"/>
        <v>20.979033522195873</v>
      </c>
      <c r="BB55" s="9">
        <f t="shared" si="114"/>
        <v>20.979033522195873</v>
      </c>
      <c r="BC55" s="9">
        <f t="shared" si="114"/>
        <v>20.979033522195873</v>
      </c>
      <c r="BD55" s="9">
        <f t="shared" si="114"/>
        <v>20.979033522195873</v>
      </c>
      <c r="BE55" s="9">
        <f t="shared" si="114"/>
        <v>20.979033522195873</v>
      </c>
      <c r="BF55" s="9">
        <f t="shared" si="114"/>
        <v>20.979033522195873</v>
      </c>
      <c r="BG55" s="9">
        <f t="shared" si="114"/>
        <v>20.979033522195873</v>
      </c>
      <c r="BH55" s="9">
        <f t="shared" si="114"/>
        <v>20.979033522195873</v>
      </c>
      <c r="BI55" s="9">
        <f t="shared" si="114"/>
        <v>20.979033522195873</v>
      </c>
      <c r="BJ55" s="9">
        <f t="shared" si="114"/>
        <v>20.979033522195873</v>
      </c>
      <c r="BK55" s="9">
        <f t="shared" si="114"/>
        <v>20.979033522195873</v>
      </c>
      <c r="BL55" s="9">
        <f t="shared" si="114"/>
        <v>20.979033522195873</v>
      </c>
      <c r="BM55" s="9">
        <f t="shared" si="114"/>
        <v>20.979033522195873</v>
      </c>
      <c r="BN55" s="9">
        <f t="shared" si="114"/>
        <v>20.979033522195873</v>
      </c>
      <c r="BO55" s="9">
        <f t="shared" si="114"/>
        <v>20.979033522195873</v>
      </c>
      <c r="BP55" s="9">
        <f t="shared" si="114"/>
        <v>20.979033522195873</v>
      </c>
      <c r="BQ55" s="9">
        <f t="shared" si="114"/>
        <v>20.979033522195873</v>
      </c>
      <c r="BR55" s="9">
        <f t="shared" si="114"/>
        <v>20.979033522195873</v>
      </c>
      <c r="BS55" s="9">
        <f t="shared" si="114"/>
        <v>20.979033522195873</v>
      </c>
      <c r="BT55" s="9">
        <f t="shared" si="114"/>
        <v>20.979033522195873</v>
      </c>
      <c r="BU55" s="9">
        <f t="shared" si="114"/>
        <v>20.979033522195873</v>
      </c>
      <c r="BV55" s="9">
        <f t="shared" si="114"/>
        <v>20.979033522195873</v>
      </c>
      <c r="BW55" s="9">
        <f t="shared" si="114"/>
        <v>20.979033522195873</v>
      </c>
      <c r="BX55" s="9">
        <f t="shared" si="114"/>
        <v>20.979033522195873</v>
      </c>
      <c r="BY55" s="9">
        <f t="shared" si="114"/>
        <v>20.979033522195873</v>
      </c>
      <c r="BZ55" s="9">
        <f t="shared" si="114"/>
        <v>20.979033522195873</v>
      </c>
      <c r="CA55" s="9">
        <f t="shared" si="114"/>
        <v>20.979033522195873</v>
      </c>
      <c r="CB55" s="9">
        <f t="shared" si="114"/>
        <v>20.979033522195873</v>
      </c>
      <c r="CC55" s="9">
        <f t="shared" si="114"/>
        <v>20.979033522195873</v>
      </c>
      <c r="CD55" s="9">
        <f t="shared" si="114"/>
        <v>20.979033522195873</v>
      </c>
      <c r="CE55" s="9">
        <f t="shared" si="114"/>
        <v>20.979033522195873</v>
      </c>
      <c r="CF55" s="9">
        <f t="shared" si="114"/>
        <v>20.979033522195873</v>
      </c>
      <c r="CG55" s="9">
        <f t="shared" si="114"/>
        <v>20.979033522195873</v>
      </c>
      <c r="CH55" s="9">
        <f t="shared" si="114"/>
        <v>20.979033522195873</v>
      </c>
      <c r="CI55" s="9">
        <f t="shared" si="3"/>
        <v>20.979033522195873</v>
      </c>
      <c r="CJ55" s="9">
        <f t="shared" si="3"/>
        <v>20.979033522195873</v>
      </c>
      <c r="CK55" s="9">
        <f t="shared" si="3"/>
        <v>20.979033522195873</v>
      </c>
      <c r="CL55" s="9">
        <f t="shared" si="3"/>
        <v>20.979033522195873</v>
      </c>
      <c r="CM55" s="9">
        <f t="shared" si="4"/>
        <v>20.979033522195873</v>
      </c>
      <c r="CN55" s="9">
        <f t="shared" si="4"/>
        <v>20.979033522195873</v>
      </c>
      <c r="CO55" s="9">
        <f t="shared" si="4"/>
        <v>20.979033522195873</v>
      </c>
      <c r="CP55" s="9">
        <f t="shared" si="4"/>
        <v>20.979033522195873</v>
      </c>
      <c r="CQ55" s="9">
        <f t="shared" si="9"/>
        <v>20.979033522195873</v>
      </c>
      <c r="CR55" s="9">
        <f t="shared" si="5"/>
        <v>20.979033522195873</v>
      </c>
      <c r="CS55" s="9">
        <f t="shared" si="9"/>
        <v>20.979033522195873</v>
      </c>
    </row>
    <row r="56" spans="1:97" x14ac:dyDescent="0.25">
      <c r="A56" s="8" t="s">
        <v>56</v>
      </c>
      <c r="B56" s="9">
        <f>AVERAGE(Ипотека!Z56:BV56)</f>
        <v>16.324102819245208</v>
      </c>
      <c r="C56" s="9">
        <f>$B$56</f>
        <v>16.324102819245208</v>
      </c>
      <c r="D56" s="9">
        <f t="shared" ref="D56:J56" si="121">$B$56</f>
        <v>16.324102819245208</v>
      </c>
      <c r="E56" s="9">
        <f t="shared" si="121"/>
        <v>16.324102819245208</v>
      </c>
      <c r="F56" s="9">
        <f t="shared" si="121"/>
        <v>16.324102819245208</v>
      </c>
      <c r="G56" s="9">
        <f t="shared" si="121"/>
        <v>16.324102819245208</v>
      </c>
      <c r="H56" s="9">
        <f t="shared" si="121"/>
        <v>16.324102819245208</v>
      </c>
      <c r="I56" s="9">
        <f t="shared" si="121"/>
        <v>16.324102819245208</v>
      </c>
      <c r="J56" s="9">
        <f t="shared" si="121"/>
        <v>16.324102819245208</v>
      </c>
      <c r="K56" s="9">
        <f t="shared" ref="K56:AK56" si="122">$B$56</f>
        <v>16.324102819245208</v>
      </c>
      <c r="L56" s="9">
        <f t="shared" si="122"/>
        <v>16.324102819245208</v>
      </c>
      <c r="M56" s="9">
        <f t="shared" si="122"/>
        <v>16.324102819245208</v>
      </c>
      <c r="N56" s="9">
        <f t="shared" si="122"/>
        <v>16.324102819245208</v>
      </c>
      <c r="O56" s="9">
        <f t="shared" si="122"/>
        <v>16.324102819245208</v>
      </c>
      <c r="P56" s="9">
        <f t="shared" si="122"/>
        <v>16.324102819245208</v>
      </c>
      <c r="Q56" s="9">
        <f t="shared" si="122"/>
        <v>16.324102819245208</v>
      </c>
      <c r="R56" s="9">
        <f t="shared" si="122"/>
        <v>16.324102819245208</v>
      </c>
      <c r="S56" s="9">
        <f t="shared" si="122"/>
        <v>16.324102819245208</v>
      </c>
      <c r="T56" s="9">
        <f t="shared" si="122"/>
        <v>16.324102819245208</v>
      </c>
      <c r="U56" s="9">
        <f t="shared" si="122"/>
        <v>16.324102819245208</v>
      </c>
      <c r="V56" s="9">
        <f t="shared" si="122"/>
        <v>16.324102819245208</v>
      </c>
      <c r="W56" s="9">
        <f t="shared" si="122"/>
        <v>16.324102819245208</v>
      </c>
      <c r="X56" s="9">
        <f t="shared" si="122"/>
        <v>16.324102819245208</v>
      </c>
      <c r="Y56" s="9">
        <f t="shared" si="122"/>
        <v>16.324102819245208</v>
      </c>
      <c r="Z56" s="9">
        <f t="shared" si="122"/>
        <v>16.324102819245208</v>
      </c>
      <c r="AA56" s="9">
        <f t="shared" si="122"/>
        <v>16.324102819245208</v>
      </c>
      <c r="AB56" s="9">
        <f t="shared" si="122"/>
        <v>16.324102819245208</v>
      </c>
      <c r="AC56" s="9">
        <f t="shared" si="122"/>
        <v>16.324102819245208</v>
      </c>
      <c r="AD56" s="9">
        <f t="shared" si="122"/>
        <v>16.324102819245208</v>
      </c>
      <c r="AE56" s="9">
        <f t="shared" si="122"/>
        <v>16.324102819245208</v>
      </c>
      <c r="AF56" s="9">
        <f t="shared" si="122"/>
        <v>16.324102819245208</v>
      </c>
      <c r="AG56" s="9">
        <f t="shared" si="122"/>
        <v>16.324102819245208</v>
      </c>
      <c r="AH56" s="9">
        <f t="shared" si="122"/>
        <v>16.324102819245208</v>
      </c>
      <c r="AI56" s="9">
        <f t="shared" si="122"/>
        <v>16.324102819245208</v>
      </c>
      <c r="AJ56" s="9">
        <f t="shared" si="122"/>
        <v>16.324102819245208</v>
      </c>
      <c r="AK56" s="9">
        <f t="shared" si="122"/>
        <v>16.324102819245208</v>
      </c>
      <c r="AL56" s="17">
        <f>AVERAGE(Ипотека!AL56:CH56)</f>
        <v>16.921343617412166</v>
      </c>
      <c r="AM56" s="9">
        <f t="shared" si="8"/>
        <v>16.921343617412166</v>
      </c>
      <c r="AN56" s="9">
        <f t="shared" si="114"/>
        <v>16.921343617412166</v>
      </c>
      <c r="AO56" s="9">
        <f t="shared" si="114"/>
        <v>16.921343617412166</v>
      </c>
      <c r="AP56" s="9">
        <f t="shared" si="114"/>
        <v>16.921343617412166</v>
      </c>
      <c r="AQ56" s="9">
        <f t="shared" si="114"/>
        <v>16.921343617412166</v>
      </c>
      <c r="AR56" s="9">
        <f t="shared" si="114"/>
        <v>16.921343617412166</v>
      </c>
      <c r="AS56" s="9">
        <f t="shared" si="114"/>
        <v>16.921343617412166</v>
      </c>
      <c r="AT56" s="9">
        <f t="shared" si="114"/>
        <v>16.921343617412166</v>
      </c>
      <c r="AU56" s="9">
        <f t="shared" si="114"/>
        <v>16.921343617412166</v>
      </c>
      <c r="AV56" s="9">
        <f t="shared" si="114"/>
        <v>16.921343617412166</v>
      </c>
      <c r="AW56" s="9">
        <f t="shared" si="114"/>
        <v>16.921343617412166</v>
      </c>
      <c r="AX56" s="9">
        <f t="shared" si="114"/>
        <v>16.921343617412166</v>
      </c>
      <c r="AY56" s="9">
        <f t="shared" si="114"/>
        <v>16.921343617412166</v>
      </c>
      <c r="AZ56" s="9">
        <f t="shared" si="114"/>
        <v>16.921343617412166</v>
      </c>
      <c r="BA56" s="9">
        <f t="shared" si="114"/>
        <v>16.921343617412166</v>
      </c>
      <c r="BB56" s="9">
        <f t="shared" si="114"/>
        <v>16.921343617412166</v>
      </c>
      <c r="BC56" s="9">
        <f t="shared" si="114"/>
        <v>16.921343617412166</v>
      </c>
      <c r="BD56" s="9">
        <f t="shared" si="114"/>
        <v>16.921343617412166</v>
      </c>
      <c r="BE56" s="9">
        <f t="shared" si="114"/>
        <v>16.921343617412166</v>
      </c>
      <c r="BF56" s="9">
        <f t="shared" si="114"/>
        <v>16.921343617412166</v>
      </c>
      <c r="BG56" s="9">
        <f t="shared" si="114"/>
        <v>16.921343617412166</v>
      </c>
      <c r="BH56" s="9">
        <f t="shared" si="114"/>
        <v>16.921343617412166</v>
      </c>
      <c r="BI56" s="9">
        <f t="shared" si="114"/>
        <v>16.921343617412166</v>
      </c>
      <c r="BJ56" s="9">
        <f t="shared" si="114"/>
        <v>16.921343617412166</v>
      </c>
      <c r="BK56" s="9">
        <f t="shared" si="114"/>
        <v>16.921343617412166</v>
      </c>
      <c r="BL56" s="9">
        <f t="shared" si="114"/>
        <v>16.921343617412166</v>
      </c>
      <c r="BM56" s="9">
        <f t="shared" si="114"/>
        <v>16.921343617412166</v>
      </c>
      <c r="BN56" s="9">
        <f t="shared" si="114"/>
        <v>16.921343617412166</v>
      </c>
      <c r="BO56" s="9">
        <f t="shared" si="114"/>
        <v>16.921343617412166</v>
      </c>
      <c r="BP56" s="9">
        <f t="shared" si="114"/>
        <v>16.921343617412166</v>
      </c>
      <c r="BQ56" s="9">
        <f t="shared" si="114"/>
        <v>16.921343617412166</v>
      </c>
      <c r="BR56" s="9">
        <f t="shared" si="114"/>
        <v>16.921343617412166</v>
      </c>
      <c r="BS56" s="9">
        <f t="shared" si="114"/>
        <v>16.921343617412166</v>
      </c>
      <c r="BT56" s="9">
        <f t="shared" si="114"/>
        <v>16.921343617412166</v>
      </c>
      <c r="BU56" s="9">
        <f t="shared" si="114"/>
        <v>16.921343617412166</v>
      </c>
      <c r="BV56" s="9">
        <f t="shared" si="114"/>
        <v>16.921343617412166</v>
      </c>
      <c r="BW56" s="9">
        <f t="shared" si="114"/>
        <v>16.921343617412166</v>
      </c>
      <c r="BX56" s="9">
        <f t="shared" si="114"/>
        <v>16.921343617412166</v>
      </c>
      <c r="BY56" s="9">
        <f t="shared" si="114"/>
        <v>16.921343617412166</v>
      </c>
      <c r="BZ56" s="9">
        <f t="shared" si="114"/>
        <v>16.921343617412166</v>
      </c>
      <c r="CA56" s="9">
        <f t="shared" si="114"/>
        <v>16.921343617412166</v>
      </c>
      <c r="CB56" s="9">
        <f t="shared" si="114"/>
        <v>16.921343617412166</v>
      </c>
      <c r="CC56" s="9">
        <f t="shared" si="114"/>
        <v>16.921343617412166</v>
      </c>
      <c r="CD56" s="9">
        <f t="shared" si="114"/>
        <v>16.921343617412166</v>
      </c>
      <c r="CE56" s="9">
        <f t="shared" si="114"/>
        <v>16.921343617412166</v>
      </c>
      <c r="CF56" s="9">
        <f t="shared" si="114"/>
        <v>16.921343617412166</v>
      </c>
      <c r="CG56" s="9">
        <f t="shared" si="114"/>
        <v>16.921343617412166</v>
      </c>
      <c r="CH56" s="9">
        <f t="shared" si="114"/>
        <v>16.921343617412166</v>
      </c>
      <c r="CI56" s="9">
        <f t="shared" si="3"/>
        <v>16.921343617412166</v>
      </c>
      <c r="CJ56" s="9">
        <f t="shared" si="3"/>
        <v>16.921343617412166</v>
      </c>
      <c r="CK56" s="9">
        <f t="shared" si="3"/>
        <v>16.921343617412166</v>
      </c>
      <c r="CL56" s="9">
        <f t="shared" si="3"/>
        <v>16.921343617412166</v>
      </c>
      <c r="CM56" s="9">
        <f t="shared" si="4"/>
        <v>16.921343617412166</v>
      </c>
      <c r="CN56" s="9">
        <f t="shared" si="4"/>
        <v>16.921343617412166</v>
      </c>
      <c r="CO56" s="9">
        <f t="shared" si="4"/>
        <v>16.921343617412166</v>
      </c>
      <c r="CP56" s="9">
        <f t="shared" si="4"/>
        <v>16.921343617412166</v>
      </c>
      <c r="CQ56" s="9">
        <f t="shared" si="9"/>
        <v>16.921343617412166</v>
      </c>
      <c r="CR56" s="9">
        <f t="shared" si="5"/>
        <v>16.921343617412166</v>
      </c>
      <c r="CS56" s="9">
        <f t="shared" si="9"/>
        <v>16.921343617412166</v>
      </c>
    </row>
    <row r="57" spans="1:97" x14ac:dyDescent="0.25">
      <c r="A57" s="8" t="s">
        <v>57</v>
      </c>
      <c r="B57" s="9">
        <f>AVERAGE(Ипотека!Z57:BV57)</f>
        <v>18.177010751383516</v>
      </c>
      <c r="C57" s="9">
        <f>$B$57</f>
        <v>18.177010751383516</v>
      </c>
      <c r="D57" s="9">
        <f t="shared" ref="D57:J57" si="123">$B$57</f>
        <v>18.177010751383516</v>
      </c>
      <c r="E57" s="9">
        <f t="shared" si="123"/>
        <v>18.177010751383516</v>
      </c>
      <c r="F57" s="9">
        <f t="shared" si="123"/>
        <v>18.177010751383516</v>
      </c>
      <c r="G57" s="9">
        <f t="shared" si="123"/>
        <v>18.177010751383516</v>
      </c>
      <c r="H57" s="9">
        <f t="shared" si="123"/>
        <v>18.177010751383516</v>
      </c>
      <c r="I57" s="9">
        <f t="shared" si="123"/>
        <v>18.177010751383516</v>
      </c>
      <c r="J57" s="9">
        <f t="shared" si="123"/>
        <v>18.177010751383516</v>
      </c>
      <c r="K57" s="9">
        <f t="shared" ref="K57:AK57" si="124">$B$57</f>
        <v>18.177010751383516</v>
      </c>
      <c r="L57" s="9">
        <f t="shared" si="124"/>
        <v>18.177010751383516</v>
      </c>
      <c r="M57" s="9">
        <f t="shared" si="124"/>
        <v>18.177010751383516</v>
      </c>
      <c r="N57" s="9">
        <f t="shared" si="124"/>
        <v>18.177010751383516</v>
      </c>
      <c r="O57" s="9">
        <f t="shared" si="124"/>
        <v>18.177010751383516</v>
      </c>
      <c r="P57" s="9">
        <f t="shared" si="124"/>
        <v>18.177010751383516</v>
      </c>
      <c r="Q57" s="9">
        <f t="shared" si="124"/>
        <v>18.177010751383516</v>
      </c>
      <c r="R57" s="9">
        <f t="shared" si="124"/>
        <v>18.177010751383516</v>
      </c>
      <c r="S57" s="9">
        <f t="shared" si="124"/>
        <v>18.177010751383516</v>
      </c>
      <c r="T57" s="9">
        <f t="shared" si="124"/>
        <v>18.177010751383516</v>
      </c>
      <c r="U57" s="9">
        <f t="shared" si="124"/>
        <v>18.177010751383516</v>
      </c>
      <c r="V57" s="9">
        <f t="shared" si="124"/>
        <v>18.177010751383516</v>
      </c>
      <c r="W57" s="9">
        <f t="shared" si="124"/>
        <v>18.177010751383516</v>
      </c>
      <c r="X57" s="9">
        <f t="shared" si="124"/>
        <v>18.177010751383516</v>
      </c>
      <c r="Y57" s="9">
        <f t="shared" si="124"/>
        <v>18.177010751383516</v>
      </c>
      <c r="Z57" s="9">
        <f t="shared" si="124"/>
        <v>18.177010751383516</v>
      </c>
      <c r="AA57" s="9">
        <f t="shared" si="124"/>
        <v>18.177010751383516</v>
      </c>
      <c r="AB57" s="9">
        <f t="shared" si="124"/>
        <v>18.177010751383516</v>
      </c>
      <c r="AC57" s="9">
        <f t="shared" si="124"/>
        <v>18.177010751383516</v>
      </c>
      <c r="AD57" s="9">
        <f t="shared" si="124"/>
        <v>18.177010751383516</v>
      </c>
      <c r="AE57" s="9">
        <f t="shared" si="124"/>
        <v>18.177010751383516</v>
      </c>
      <c r="AF57" s="9">
        <f t="shared" si="124"/>
        <v>18.177010751383516</v>
      </c>
      <c r="AG57" s="9">
        <f t="shared" si="124"/>
        <v>18.177010751383516</v>
      </c>
      <c r="AH57" s="9">
        <f t="shared" si="124"/>
        <v>18.177010751383516</v>
      </c>
      <c r="AI57" s="9">
        <f t="shared" si="124"/>
        <v>18.177010751383516</v>
      </c>
      <c r="AJ57" s="9">
        <f t="shared" si="124"/>
        <v>18.177010751383516</v>
      </c>
      <c r="AK57" s="9">
        <f t="shared" si="124"/>
        <v>18.177010751383516</v>
      </c>
      <c r="AL57" s="17">
        <f>AVERAGE(Ипотека!AL57:CH57)</f>
        <v>19.219868030323902</v>
      </c>
      <c r="AM57" s="9">
        <f t="shared" si="8"/>
        <v>19.219868030323902</v>
      </c>
      <c r="AN57" s="9">
        <f t="shared" si="114"/>
        <v>19.219868030323902</v>
      </c>
      <c r="AO57" s="9">
        <f t="shared" si="114"/>
        <v>19.219868030323902</v>
      </c>
      <c r="AP57" s="9">
        <f t="shared" si="114"/>
        <v>19.219868030323902</v>
      </c>
      <c r="AQ57" s="9">
        <f t="shared" si="114"/>
        <v>19.219868030323902</v>
      </c>
      <c r="AR57" s="9">
        <f t="shared" si="114"/>
        <v>19.219868030323902</v>
      </c>
      <c r="AS57" s="9">
        <f t="shared" si="114"/>
        <v>19.219868030323902</v>
      </c>
      <c r="AT57" s="9">
        <f t="shared" si="114"/>
        <v>19.219868030323902</v>
      </c>
      <c r="AU57" s="9">
        <f t="shared" si="114"/>
        <v>19.219868030323902</v>
      </c>
      <c r="AV57" s="9">
        <f t="shared" si="114"/>
        <v>19.219868030323902</v>
      </c>
      <c r="AW57" s="9">
        <f t="shared" si="114"/>
        <v>19.219868030323902</v>
      </c>
      <c r="AX57" s="9">
        <f t="shared" si="114"/>
        <v>19.219868030323902</v>
      </c>
      <c r="AY57" s="9">
        <f t="shared" si="114"/>
        <v>19.219868030323902</v>
      </c>
      <c r="AZ57" s="9">
        <f t="shared" si="114"/>
        <v>19.219868030323902</v>
      </c>
      <c r="BA57" s="9">
        <f t="shared" si="114"/>
        <v>19.219868030323902</v>
      </c>
      <c r="BB57" s="9">
        <f t="shared" si="114"/>
        <v>19.219868030323902</v>
      </c>
      <c r="BC57" s="9">
        <f t="shared" si="114"/>
        <v>19.219868030323902</v>
      </c>
      <c r="BD57" s="9">
        <f t="shared" si="114"/>
        <v>19.219868030323902</v>
      </c>
      <c r="BE57" s="9">
        <f t="shared" si="114"/>
        <v>19.219868030323902</v>
      </c>
      <c r="BF57" s="9">
        <f t="shared" si="114"/>
        <v>19.219868030323902</v>
      </c>
      <c r="BG57" s="9">
        <f t="shared" si="114"/>
        <v>19.219868030323902</v>
      </c>
      <c r="BH57" s="9">
        <f t="shared" si="114"/>
        <v>19.219868030323902</v>
      </c>
      <c r="BI57" s="9">
        <f t="shared" si="114"/>
        <v>19.219868030323902</v>
      </c>
      <c r="BJ57" s="9">
        <f t="shared" si="114"/>
        <v>19.219868030323902</v>
      </c>
      <c r="BK57" s="9">
        <f t="shared" si="114"/>
        <v>19.219868030323902</v>
      </c>
      <c r="BL57" s="9">
        <f t="shared" si="114"/>
        <v>19.219868030323902</v>
      </c>
      <c r="BM57" s="9">
        <f t="shared" si="114"/>
        <v>19.219868030323902</v>
      </c>
      <c r="BN57" s="9">
        <f t="shared" si="114"/>
        <v>19.219868030323902</v>
      </c>
      <c r="BO57" s="9">
        <f t="shared" ref="AN57:CH62" si="125">BN57</f>
        <v>19.219868030323902</v>
      </c>
      <c r="BP57" s="9">
        <f t="shared" si="125"/>
        <v>19.219868030323902</v>
      </c>
      <c r="BQ57" s="9">
        <f t="shared" si="125"/>
        <v>19.219868030323902</v>
      </c>
      <c r="BR57" s="9">
        <f t="shared" si="125"/>
        <v>19.219868030323902</v>
      </c>
      <c r="BS57" s="9">
        <f t="shared" si="125"/>
        <v>19.219868030323902</v>
      </c>
      <c r="BT57" s="9">
        <f t="shared" si="125"/>
        <v>19.219868030323902</v>
      </c>
      <c r="BU57" s="9">
        <f t="shared" si="125"/>
        <v>19.219868030323902</v>
      </c>
      <c r="BV57" s="9">
        <f t="shared" si="125"/>
        <v>19.219868030323902</v>
      </c>
      <c r="BW57" s="9">
        <f t="shared" si="125"/>
        <v>19.219868030323902</v>
      </c>
      <c r="BX57" s="9">
        <f t="shared" si="125"/>
        <v>19.219868030323902</v>
      </c>
      <c r="BY57" s="9">
        <f t="shared" si="125"/>
        <v>19.219868030323902</v>
      </c>
      <c r="BZ57" s="9">
        <f t="shared" si="125"/>
        <v>19.219868030323902</v>
      </c>
      <c r="CA57" s="9">
        <f t="shared" si="125"/>
        <v>19.219868030323902</v>
      </c>
      <c r="CB57" s="9">
        <f t="shared" si="125"/>
        <v>19.219868030323902</v>
      </c>
      <c r="CC57" s="9">
        <f t="shared" si="125"/>
        <v>19.219868030323902</v>
      </c>
      <c r="CD57" s="9">
        <f t="shared" si="125"/>
        <v>19.219868030323902</v>
      </c>
      <c r="CE57" s="9">
        <f t="shared" si="125"/>
        <v>19.219868030323902</v>
      </c>
      <c r="CF57" s="9">
        <f t="shared" si="125"/>
        <v>19.219868030323902</v>
      </c>
      <c r="CG57" s="9">
        <f t="shared" si="125"/>
        <v>19.219868030323902</v>
      </c>
      <c r="CH57" s="9">
        <f t="shared" si="125"/>
        <v>19.219868030323902</v>
      </c>
      <c r="CI57" s="9">
        <f t="shared" si="3"/>
        <v>19.219868030323902</v>
      </c>
      <c r="CJ57" s="9">
        <f t="shared" si="3"/>
        <v>19.219868030323902</v>
      </c>
      <c r="CK57" s="9">
        <f t="shared" si="3"/>
        <v>19.219868030323902</v>
      </c>
      <c r="CL57" s="9">
        <f t="shared" si="3"/>
        <v>19.219868030323902</v>
      </c>
      <c r="CM57" s="9">
        <f t="shared" si="4"/>
        <v>19.219868030323902</v>
      </c>
      <c r="CN57" s="9">
        <f t="shared" si="4"/>
        <v>19.219868030323902</v>
      </c>
      <c r="CO57" s="9">
        <f t="shared" si="4"/>
        <v>19.219868030323902</v>
      </c>
      <c r="CP57" s="9">
        <f t="shared" si="4"/>
        <v>19.219868030323902</v>
      </c>
      <c r="CQ57" s="9">
        <f t="shared" si="9"/>
        <v>19.219868030323902</v>
      </c>
      <c r="CR57" s="9">
        <f t="shared" si="5"/>
        <v>19.219868030323902</v>
      </c>
      <c r="CS57" s="9">
        <f t="shared" si="9"/>
        <v>19.219868030323902</v>
      </c>
    </row>
    <row r="58" spans="1:97" x14ac:dyDescent="0.25">
      <c r="A58" s="8" t="s">
        <v>58</v>
      </c>
      <c r="B58" s="9">
        <f>AVERAGE(Ипотека!Z58:BV58)</f>
        <v>18.483551236090957</v>
      </c>
      <c r="C58" s="9">
        <f>$B$58</f>
        <v>18.483551236090957</v>
      </c>
      <c r="D58" s="9">
        <f t="shared" ref="D58:J58" si="126">$B$58</f>
        <v>18.483551236090957</v>
      </c>
      <c r="E58" s="9">
        <f t="shared" si="126"/>
        <v>18.483551236090957</v>
      </c>
      <c r="F58" s="9">
        <f t="shared" si="126"/>
        <v>18.483551236090957</v>
      </c>
      <c r="G58" s="9">
        <f t="shared" si="126"/>
        <v>18.483551236090957</v>
      </c>
      <c r="H58" s="9">
        <f t="shared" si="126"/>
        <v>18.483551236090957</v>
      </c>
      <c r="I58" s="9">
        <f t="shared" si="126"/>
        <v>18.483551236090957</v>
      </c>
      <c r="J58" s="9">
        <f t="shared" si="126"/>
        <v>18.483551236090957</v>
      </c>
      <c r="K58" s="9">
        <f t="shared" ref="K58:AK58" si="127">$B$58</f>
        <v>18.483551236090957</v>
      </c>
      <c r="L58" s="9">
        <f t="shared" si="127"/>
        <v>18.483551236090957</v>
      </c>
      <c r="M58" s="9">
        <f t="shared" si="127"/>
        <v>18.483551236090957</v>
      </c>
      <c r="N58" s="9">
        <f t="shared" si="127"/>
        <v>18.483551236090957</v>
      </c>
      <c r="O58" s="9">
        <f t="shared" si="127"/>
        <v>18.483551236090957</v>
      </c>
      <c r="P58" s="9">
        <f t="shared" si="127"/>
        <v>18.483551236090957</v>
      </c>
      <c r="Q58" s="9">
        <f t="shared" si="127"/>
        <v>18.483551236090957</v>
      </c>
      <c r="R58" s="9">
        <f t="shared" si="127"/>
        <v>18.483551236090957</v>
      </c>
      <c r="S58" s="9">
        <f t="shared" si="127"/>
        <v>18.483551236090957</v>
      </c>
      <c r="T58" s="9">
        <f t="shared" si="127"/>
        <v>18.483551236090957</v>
      </c>
      <c r="U58" s="9">
        <f t="shared" si="127"/>
        <v>18.483551236090957</v>
      </c>
      <c r="V58" s="9">
        <f t="shared" si="127"/>
        <v>18.483551236090957</v>
      </c>
      <c r="W58" s="9">
        <f t="shared" si="127"/>
        <v>18.483551236090957</v>
      </c>
      <c r="X58" s="9">
        <f t="shared" si="127"/>
        <v>18.483551236090957</v>
      </c>
      <c r="Y58" s="9">
        <f t="shared" si="127"/>
        <v>18.483551236090957</v>
      </c>
      <c r="Z58" s="9">
        <f t="shared" si="127"/>
        <v>18.483551236090957</v>
      </c>
      <c r="AA58" s="9">
        <f t="shared" si="127"/>
        <v>18.483551236090957</v>
      </c>
      <c r="AB58" s="9">
        <f t="shared" si="127"/>
        <v>18.483551236090957</v>
      </c>
      <c r="AC58" s="9">
        <f t="shared" si="127"/>
        <v>18.483551236090957</v>
      </c>
      <c r="AD58" s="9">
        <f t="shared" si="127"/>
        <v>18.483551236090957</v>
      </c>
      <c r="AE58" s="9">
        <f t="shared" si="127"/>
        <v>18.483551236090957</v>
      </c>
      <c r="AF58" s="9">
        <f t="shared" si="127"/>
        <v>18.483551236090957</v>
      </c>
      <c r="AG58" s="9">
        <f t="shared" si="127"/>
        <v>18.483551236090957</v>
      </c>
      <c r="AH58" s="9">
        <f t="shared" si="127"/>
        <v>18.483551236090957</v>
      </c>
      <c r="AI58" s="9">
        <f t="shared" si="127"/>
        <v>18.483551236090957</v>
      </c>
      <c r="AJ58" s="9">
        <f t="shared" si="127"/>
        <v>18.483551236090957</v>
      </c>
      <c r="AK58" s="9">
        <f t="shared" si="127"/>
        <v>18.483551236090957</v>
      </c>
      <c r="AL58" s="17">
        <f>AVERAGE(Ипотека!AL58:CH58)</f>
        <v>19.005325592446212</v>
      </c>
      <c r="AM58" s="9">
        <f t="shared" si="8"/>
        <v>19.005325592446212</v>
      </c>
      <c r="AN58" s="9">
        <f t="shared" si="125"/>
        <v>19.005325592446212</v>
      </c>
      <c r="AO58" s="9">
        <f t="shared" si="125"/>
        <v>19.005325592446212</v>
      </c>
      <c r="AP58" s="9">
        <f t="shared" si="125"/>
        <v>19.005325592446212</v>
      </c>
      <c r="AQ58" s="9">
        <f t="shared" si="125"/>
        <v>19.005325592446212</v>
      </c>
      <c r="AR58" s="9">
        <f t="shared" si="125"/>
        <v>19.005325592446212</v>
      </c>
      <c r="AS58" s="9">
        <f t="shared" si="125"/>
        <v>19.005325592446212</v>
      </c>
      <c r="AT58" s="9">
        <f t="shared" si="125"/>
        <v>19.005325592446212</v>
      </c>
      <c r="AU58" s="9">
        <f t="shared" si="125"/>
        <v>19.005325592446212</v>
      </c>
      <c r="AV58" s="9">
        <f t="shared" si="125"/>
        <v>19.005325592446212</v>
      </c>
      <c r="AW58" s="9">
        <f t="shared" si="125"/>
        <v>19.005325592446212</v>
      </c>
      <c r="AX58" s="9">
        <f t="shared" si="125"/>
        <v>19.005325592446212</v>
      </c>
      <c r="AY58" s="9">
        <f t="shared" si="125"/>
        <v>19.005325592446212</v>
      </c>
      <c r="AZ58" s="9">
        <f t="shared" si="125"/>
        <v>19.005325592446212</v>
      </c>
      <c r="BA58" s="9">
        <f t="shared" si="125"/>
        <v>19.005325592446212</v>
      </c>
      <c r="BB58" s="9">
        <f t="shared" si="125"/>
        <v>19.005325592446212</v>
      </c>
      <c r="BC58" s="9">
        <f t="shared" si="125"/>
        <v>19.005325592446212</v>
      </c>
      <c r="BD58" s="9">
        <f t="shared" si="125"/>
        <v>19.005325592446212</v>
      </c>
      <c r="BE58" s="9">
        <f t="shared" si="125"/>
        <v>19.005325592446212</v>
      </c>
      <c r="BF58" s="9">
        <f t="shared" si="125"/>
        <v>19.005325592446212</v>
      </c>
      <c r="BG58" s="9">
        <f t="shared" si="125"/>
        <v>19.005325592446212</v>
      </c>
      <c r="BH58" s="9">
        <f t="shared" si="125"/>
        <v>19.005325592446212</v>
      </c>
      <c r="BI58" s="9">
        <f t="shared" si="125"/>
        <v>19.005325592446212</v>
      </c>
      <c r="BJ58" s="9">
        <f t="shared" si="125"/>
        <v>19.005325592446212</v>
      </c>
      <c r="BK58" s="9">
        <f t="shared" si="125"/>
        <v>19.005325592446212</v>
      </c>
      <c r="BL58" s="9">
        <f t="shared" si="125"/>
        <v>19.005325592446212</v>
      </c>
      <c r="BM58" s="9">
        <f t="shared" si="125"/>
        <v>19.005325592446212</v>
      </c>
      <c r="BN58" s="9">
        <f t="shared" si="125"/>
        <v>19.005325592446212</v>
      </c>
      <c r="BO58" s="9">
        <f t="shared" si="125"/>
        <v>19.005325592446212</v>
      </c>
      <c r="BP58" s="9">
        <f t="shared" si="125"/>
        <v>19.005325592446212</v>
      </c>
      <c r="BQ58" s="9">
        <f t="shared" si="125"/>
        <v>19.005325592446212</v>
      </c>
      <c r="BR58" s="9">
        <f t="shared" si="125"/>
        <v>19.005325592446212</v>
      </c>
      <c r="BS58" s="9">
        <f t="shared" si="125"/>
        <v>19.005325592446212</v>
      </c>
      <c r="BT58" s="9">
        <f t="shared" si="125"/>
        <v>19.005325592446212</v>
      </c>
      <c r="BU58" s="9">
        <f t="shared" si="125"/>
        <v>19.005325592446212</v>
      </c>
      <c r="BV58" s="9">
        <f t="shared" si="125"/>
        <v>19.005325592446212</v>
      </c>
      <c r="BW58" s="9">
        <f t="shared" si="125"/>
        <v>19.005325592446212</v>
      </c>
      <c r="BX58" s="9">
        <f t="shared" si="125"/>
        <v>19.005325592446212</v>
      </c>
      <c r="BY58" s="9">
        <f t="shared" si="125"/>
        <v>19.005325592446212</v>
      </c>
      <c r="BZ58" s="9">
        <f t="shared" si="125"/>
        <v>19.005325592446212</v>
      </c>
      <c r="CA58" s="9">
        <f t="shared" si="125"/>
        <v>19.005325592446212</v>
      </c>
      <c r="CB58" s="9">
        <f t="shared" si="125"/>
        <v>19.005325592446212</v>
      </c>
      <c r="CC58" s="9">
        <f t="shared" si="125"/>
        <v>19.005325592446212</v>
      </c>
      <c r="CD58" s="9">
        <f t="shared" si="125"/>
        <v>19.005325592446212</v>
      </c>
      <c r="CE58" s="9">
        <f t="shared" si="125"/>
        <v>19.005325592446212</v>
      </c>
      <c r="CF58" s="9">
        <f t="shared" si="125"/>
        <v>19.005325592446212</v>
      </c>
      <c r="CG58" s="9">
        <f t="shared" si="125"/>
        <v>19.005325592446212</v>
      </c>
      <c r="CH58" s="9">
        <f t="shared" si="125"/>
        <v>19.005325592446212</v>
      </c>
      <c r="CI58" s="9">
        <f t="shared" si="3"/>
        <v>19.005325592446212</v>
      </c>
      <c r="CJ58" s="9">
        <f t="shared" si="3"/>
        <v>19.005325592446212</v>
      </c>
      <c r="CK58" s="9">
        <f t="shared" si="3"/>
        <v>19.005325592446212</v>
      </c>
      <c r="CL58" s="9">
        <f t="shared" si="3"/>
        <v>19.005325592446212</v>
      </c>
      <c r="CM58" s="9">
        <f t="shared" si="4"/>
        <v>19.005325592446212</v>
      </c>
      <c r="CN58" s="9">
        <f t="shared" si="4"/>
        <v>19.005325592446212</v>
      </c>
      <c r="CO58" s="9">
        <f t="shared" si="4"/>
        <v>19.005325592446212</v>
      </c>
      <c r="CP58" s="9">
        <f t="shared" si="4"/>
        <v>19.005325592446212</v>
      </c>
      <c r="CQ58" s="9">
        <f t="shared" si="9"/>
        <v>19.005325592446212</v>
      </c>
      <c r="CR58" s="9">
        <f t="shared" si="5"/>
        <v>19.005325592446212</v>
      </c>
      <c r="CS58" s="9">
        <f t="shared" si="9"/>
        <v>19.005325592446212</v>
      </c>
    </row>
    <row r="59" spans="1:97" x14ac:dyDescent="0.25">
      <c r="A59" s="8" t="s">
        <v>59</v>
      </c>
      <c r="B59" s="9">
        <f>AVERAGE(Ипотека!Z59:BV59)</f>
        <v>23.030675337737396</v>
      </c>
      <c r="C59" s="9">
        <f>$B$59</f>
        <v>23.030675337737396</v>
      </c>
      <c r="D59" s="9">
        <f t="shared" ref="D59:J59" si="128">$B$59</f>
        <v>23.030675337737396</v>
      </c>
      <c r="E59" s="9">
        <f t="shared" si="128"/>
        <v>23.030675337737396</v>
      </c>
      <c r="F59" s="9">
        <f t="shared" si="128"/>
        <v>23.030675337737396</v>
      </c>
      <c r="G59" s="9">
        <f t="shared" si="128"/>
        <v>23.030675337737396</v>
      </c>
      <c r="H59" s="9">
        <f t="shared" si="128"/>
        <v>23.030675337737396</v>
      </c>
      <c r="I59" s="9">
        <f t="shared" si="128"/>
        <v>23.030675337737396</v>
      </c>
      <c r="J59" s="9">
        <f t="shared" si="128"/>
        <v>23.030675337737396</v>
      </c>
      <c r="K59" s="9">
        <f t="shared" ref="K59:AK59" si="129">$B$59</f>
        <v>23.030675337737396</v>
      </c>
      <c r="L59" s="9">
        <f t="shared" si="129"/>
        <v>23.030675337737396</v>
      </c>
      <c r="M59" s="9">
        <f t="shared" si="129"/>
        <v>23.030675337737396</v>
      </c>
      <c r="N59" s="9">
        <f t="shared" si="129"/>
        <v>23.030675337737396</v>
      </c>
      <c r="O59" s="9">
        <f t="shared" si="129"/>
        <v>23.030675337737396</v>
      </c>
      <c r="P59" s="9">
        <f t="shared" si="129"/>
        <v>23.030675337737396</v>
      </c>
      <c r="Q59" s="9">
        <f t="shared" si="129"/>
        <v>23.030675337737396</v>
      </c>
      <c r="R59" s="9">
        <f t="shared" si="129"/>
        <v>23.030675337737396</v>
      </c>
      <c r="S59" s="9">
        <f t="shared" si="129"/>
        <v>23.030675337737396</v>
      </c>
      <c r="T59" s="9">
        <f t="shared" si="129"/>
        <v>23.030675337737396</v>
      </c>
      <c r="U59" s="9">
        <f t="shared" si="129"/>
        <v>23.030675337737396</v>
      </c>
      <c r="V59" s="9">
        <f t="shared" si="129"/>
        <v>23.030675337737396</v>
      </c>
      <c r="W59" s="9">
        <f t="shared" si="129"/>
        <v>23.030675337737396</v>
      </c>
      <c r="X59" s="9">
        <f t="shared" si="129"/>
        <v>23.030675337737396</v>
      </c>
      <c r="Y59" s="9">
        <f t="shared" si="129"/>
        <v>23.030675337737396</v>
      </c>
      <c r="Z59" s="9">
        <f t="shared" si="129"/>
        <v>23.030675337737396</v>
      </c>
      <c r="AA59" s="9">
        <f t="shared" si="129"/>
        <v>23.030675337737396</v>
      </c>
      <c r="AB59" s="9">
        <f t="shared" si="129"/>
        <v>23.030675337737396</v>
      </c>
      <c r="AC59" s="9">
        <f t="shared" si="129"/>
        <v>23.030675337737396</v>
      </c>
      <c r="AD59" s="9">
        <f t="shared" si="129"/>
        <v>23.030675337737396</v>
      </c>
      <c r="AE59" s="9">
        <f t="shared" si="129"/>
        <v>23.030675337737396</v>
      </c>
      <c r="AF59" s="9">
        <f t="shared" si="129"/>
        <v>23.030675337737396</v>
      </c>
      <c r="AG59" s="9">
        <f t="shared" si="129"/>
        <v>23.030675337737396</v>
      </c>
      <c r="AH59" s="9">
        <f t="shared" si="129"/>
        <v>23.030675337737396</v>
      </c>
      <c r="AI59" s="9">
        <f t="shared" si="129"/>
        <v>23.030675337737396</v>
      </c>
      <c r="AJ59" s="9">
        <f t="shared" si="129"/>
        <v>23.030675337737396</v>
      </c>
      <c r="AK59" s="9">
        <f t="shared" si="129"/>
        <v>23.030675337737396</v>
      </c>
      <c r="AL59" s="17">
        <f>AVERAGE(Ипотека!AL59:CH59)</f>
        <v>23.773994357679765</v>
      </c>
      <c r="AM59" s="9">
        <f t="shared" si="8"/>
        <v>23.773994357679765</v>
      </c>
      <c r="AN59" s="9">
        <f t="shared" si="125"/>
        <v>23.773994357679765</v>
      </c>
      <c r="AO59" s="9">
        <f t="shared" si="125"/>
        <v>23.773994357679765</v>
      </c>
      <c r="AP59" s="9">
        <f t="shared" si="125"/>
        <v>23.773994357679765</v>
      </c>
      <c r="AQ59" s="9">
        <f t="shared" si="125"/>
        <v>23.773994357679765</v>
      </c>
      <c r="AR59" s="9">
        <f t="shared" si="125"/>
        <v>23.773994357679765</v>
      </c>
      <c r="AS59" s="9">
        <f t="shared" si="125"/>
        <v>23.773994357679765</v>
      </c>
      <c r="AT59" s="9">
        <f t="shared" si="125"/>
        <v>23.773994357679765</v>
      </c>
      <c r="AU59" s="9">
        <f t="shared" si="125"/>
        <v>23.773994357679765</v>
      </c>
      <c r="AV59" s="9">
        <f t="shared" si="125"/>
        <v>23.773994357679765</v>
      </c>
      <c r="AW59" s="9">
        <f t="shared" si="125"/>
        <v>23.773994357679765</v>
      </c>
      <c r="AX59" s="9">
        <f t="shared" si="125"/>
        <v>23.773994357679765</v>
      </c>
      <c r="AY59" s="9">
        <f t="shared" si="125"/>
        <v>23.773994357679765</v>
      </c>
      <c r="AZ59" s="9">
        <f t="shared" si="125"/>
        <v>23.773994357679765</v>
      </c>
      <c r="BA59" s="9">
        <f t="shared" si="125"/>
        <v>23.773994357679765</v>
      </c>
      <c r="BB59" s="9">
        <f t="shared" si="125"/>
        <v>23.773994357679765</v>
      </c>
      <c r="BC59" s="9">
        <f t="shared" si="125"/>
        <v>23.773994357679765</v>
      </c>
      <c r="BD59" s="9">
        <f t="shared" si="125"/>
        <v>23.773994357679765</v>
      </c>
      <c r="BE59" s="9">
        <f t="shared" si="125"/>
        <v>23.773994357679765</v>
      </c>
      <c r="BF59" s="9">
        <f t="shared" si="125"/>
        <v>23.773994357679765</v>
      </c>
      <c r="BG59" s="9">
        <f t="shared" si="125"/>
        <v>23.773994357679765</v>
      </c>
      <c r="BH59" s="9">
        <f t="shared" si="125"/>
        <v>23.773994357679765</v>
      </c>
      <c r="BI59" s="9">
        <f t="shared" si="125"/>
        <v>23.773994357679765</v>
      </c>
      <c r="BJ59" s="9">
        <f t="shared" si="125"/>
        <v>23.773994357679765</v>
      </c>
      <c r="BK59" s="9">
        <f t="shared" si="125"/>
        <v>23.773994357679765</v>
      </c>
      <c r="BL59" s="9">
        <f t="shared" si="125"/>
        <v>23.773994357679765</v>
      </c>
      <c r="BM59" s="9">
        <f t="shared" si="125"/>
        <v>23.773994357679765</v>
      </c>
      <c r="BN59" s="9">
        <f t="shared" si="125"/>
        <v>23.773994357679765</v>
      </c>
      <c r="BO59" s="9">
        <f t="shared" si="125"/>
        <v>23.773994357679765</v>
      </c>
      <c r="BP59" s="9">
        <f t="shared" si="125"/>
        <v>23.773994357679765</v>
      </c>
      <c r="BQ59" s="9">
        <f t="shared" si="125"/>
        <v>23.773994357679765</v>
      </c>
      <c r="BR59" s="9">
        <f t="shared" si="125"/>
        <v>23.773994357679765</v>
      </c>
      <c r="BS59" s="9">
        <f t="shared" si="125"/>
        <v>23.773994357679765</v>
      </c>
      <c r="BT59" s="9">
        <f t="shared" si="125"/>
        <v>23.773994357679765</v>
      </c>
      <c r="BU59" s="9">
        <f t="shared" si="125"/>
        <v>23.773994357679765</v>
      </c>
      <c r="BV59" s="9">
        <f t="shared" si="125"/>
        <v>23.773994357679765</v>
      </c>
      <c r="BW59" s="9">
        <f t="shared" si="125"/>
        <v>23.773994357679765</v>
      </c>
      <c r="BX59" s="9">
        <f t="shared" si="125"/>
        <v>23.773994357679765</v>
      </c>
      <c r="BY59" s="9">
        <f t="shared" si="125"/>
        <v>23.773994357679765</v>
      </c>
      <c r="BZ59" s="9">
        <f t="shared" si="125"/>
        <v>23.773994357679765</v>
      </c>
      <c r="CA59" s="9">
        <f t="shared" si="125"/>
        <v>23.773994357679765</v>
      </c>
      <c r="CB59" s="9">
        <f t="shared" si="125"/>
        <v>23.773994357679765</v>
      </c>
      <c r="CC59" s="9">
        <f t="shared" si="125"/>
        <v>23.773994357679765</v>
      </c>
      <c r="CD59" s="9">
        <f t="shared" si="125"/>
        <v>23.773994357679765</v>
      </c>
      <c r="CE59" s="9">
        <f t="shared" si="125"/>
        <v>23.773994357679765</v>
      </c>
      <c r="CF59" s="9">
        <f t="shared" si="125"/>
        <v>23.773994357679765</v>
      </c>
      <c r="CG59" s="9">
        <f t="shared" si="125"/>
        <v>23.773994357679765</v>
      </c>
      <c r="CH59" s="9">
        <f t="shared" si="125"/>
        <v>23.773994357679765</v>
      </c>
      <c r="CI59" s="9">
        <f t="shared" si="3"/>
        <v>23.773994357679765</v>
      </c>
      <c r="CJ59" s="9">
        <f t="shared" si="3"/>
        <v>23.773994357679765</v>
      </c>
      <c r="CK59" s="9">
        <f t="shared" si="3"/>
        <v>23.773994357679765</v>
      </c>
      <c r="CL59" s="9">
        <f t="shared" si="3"/>
        <v>23.773994357679765</v>
      </c>
      <c r="CM59" s="9">
        <f t="shared" si="4"/>
        <v>23.773994357679765</v>
      </c>
      <c r="CN59" s="9">
        <f t="shared" si="4"/>
        <v>23.773994357679765</v>
      </c>
      <c r="CO59" s="9">
        <f t="shared" si="4"/>
        <v>23.773994357679765</v>
      </c>
      <c r="CP59" s="9">
        <f t="shared" si="4"/>
        <v>23.773994357679765</v>
      </c>
      <c r="CQ59" s="9">
        <f t="shared" si="9"/>
        <v>23.773994357679765</v>
      </c>
      <c r="CR59" s="9">
        <f t="shared" si="5"/>
        <v>23.773994357679765</v>
      </c>
      <c r="CS59" s="9">
        <f t="shared" si="9"/>
        <v>23.773994357679765</v>
      </c>
    </row>
    <row r="60" spans="1:97" x14ac:dyDescent="0.25">
      <c r="A60" s="8" t="s">
        <v>60</v>
      </c>
      <c r="B60" s="9">
        <f>AVERAGE(Ипотека!Z60:BV60)</f>
        <v>16.710048523327082</v>
      </c>
      <c r="C60" s="9">
        <f>$B$60</f>
        <v>16.710048523327082</v>
      </c>
      <c r="D60" s="9">
        <f t="shared" ref="D60:J60" si="130">$B$60</f>
        <v>16.710048523327082</v>
      </c>
      <c r="E60" s="9">
        <f t="shared" si="130"/>
        <v>16.710048523327082</v>
      </c>
      <c r="F60" s="9">
        <f t="shared" si="130"/>
        <v>16.710048523327082</v>
      </c>
      <c r="G60" s="9">
        <f t="shared" si="130"/>
        <v>16.710048523327082</v>
      </c>
      <c r="H60" s="9">
        <f t="shared" si="130"/>
        <v>16.710048523327082</v>
      </c>
      <c r="I60" s="9">
        <f t="shared" si="130"/>
        <v>16.710048523327082</v>
      </c>
      <c r="J60" s="9">
        <f t="shared" si="130"/>
        <v>16.710048523327082</v>
      </c>
      <c r="K60" s="9">
        <f t="shared" ref="K60:AK60" si="131">$B$60</f>
        <v>16.710048523327082</v>
      </c>
      <c r="L60" s="9">
        <f t="shared" si="131"/>
        <v>16.710048523327082</v>
      </c>
      <c r="M60" s="9">
        <f t="shared" si="131"/>
        <v>16.710048523327082</v>
      </c>
      <c r="N60" s="9">
        <f t="shared" si="131"/>
        <v>16.710048523327082</v>
      </c>
      <c r="O60" s="9">
        <f t="shared" si="131"/>
        <v>16.710048523327082</v>
      </c>
      <c r="P60" s="9">
        <f t="shared" si="131"/>
        <v>16.710048523327082</v>
      </c>
      <c r="Q60" s="9">
        <f t="shared" si="131"/>
        <v>16.710048523327082</v>
      </c>
      <c r="R60" s="9">
        <f t="shared" si="131"/>
        <v>16.710048523327082</v>
      </c>
      <c r="S60" s="9">
        <f t="shared" si="131"/>
        <v>16.710048523327082</v>
      </c>
      <c r="T60" s="9">
        <f t="shared" si="131"/>
        <v>16.710048523327082</v>
      </c>
      <c r="U60" s="9">
        <f t="shared" si="131"/>
        <v>16.710048523327082</v>
      </c>
      <c r="V60" s="9">
        <f t="shared" si="131"/>
        <v>16.710048523327082</v>
      </c>
      <c r="W60" s="9">
        <f t="shared" si="131"/>
        <v>16.710048523327082</v>
      </c>
      <c r="X60" s="9">
        <f t="shared" si="131"/>
        <v>16.710048523327082</v>
      </c>
      <c r="Y60" s="9">
        <f t="shared" si="131"/>
        <v>16.710048523327082</v>
      </c>
      <c r="Z60" s="9">
        <f t="shared" si="131"/>
        <v>16.710048523327082</v>
      </c>
      <c r="AA60" s="9">
        <f t="shared" si="131"/>
        <v>16.710048523327082</v>
      </c>
      <c r="AB60" s="9">
        <f t="shared" si="131"/>
        <v>16.710048523327082</v>
      </c>
      <c r="AC60" s="9">
        <f t="shared" si="131"/>
        <v>16.710048523327082</v>
      </c>
      <c r="AD60" s="9">
        <f t="shared" si="131"/>
        <v>16.710048523327082</v>
      </c>
      <c r="AE60" s="9">
        <f t="shared" si="131"/>
        <v>16.710048523327082</v>
      </c>
      <c r="AF60" s="9">
        <f t="shared" si="131"/>
        <v>16.710048523327082</v>
      </c>
      <c r="AG60" s="9">
        <f t="shared" si="131"/>
        <v>16.710048523327082</v>
      </c>
      <c r="AH60" s="9">
        <f t="shared" si="131"/>
        <v>16.710048523327082</v>
      </c>
      <c r="AI60" s="9">
        <f t="shared" si="131"/>
        <v>16.710048523327082</v>
      </c>
      <c r="AJ60" s="9">
        <f t="shared" si="131"/>
        <v>16.710048523327082</v>
      </c>
      <c r="AK60" s="9">
        <f t="shared" si="131"/>
        <v>16.710048523327082</v>
      </c>
      <c r="AL60" s="17">
        <f>AVERAGE(Ипотека!AL60:CH60)</f>
        <v>17.43643955843411</v>
      </c>
      <c r="AM60" s="9">
        <f t="shared" si="8"/>
        <v>17.43643955843411</v>
      </c>
      <c r="AN60" s="9">
        <f t="shared" si="125"/>
        <v>17.43643955843411</v>
      </c>
      <c r="AO60" s="9">
        <f t="shared" si="125"/>
        <v>17.43643955843411</v>
      </c>
      <c r="AP60" s="9">
        <f t="shared" si="125"/>
        <v>17.43643955843411</v>
      </c>
      <c r="AQ60" s="9">
        <f t="shared" si="125"/>
        <v>17.43643955843411</v>
      </c>
      <c r="AR60" s="9">
        <f t="shared" si="125"/>
        <v>17.43643955843411</v>
      </c>
      <c r="AS60" s="9">
        <f t="shared" si="125"/>
        <v>17.43643955843411</v>
      </c>
      <c r="AT60" s="9">
        <f t="shared" si="125"/>
        <v>17.43643955843411</v>
      </c>
      <c r="AU60" s="9">
        <f t="shared" si="125"/>
        <v>17.43643955843411</v>
      </c>
      <c r="AV60" s="9">
        <f t="shared" si="125"/>
        <v>17.43643955843411</v>
      </c>
      <c r="AW60" s="9">
        <f t="shared" si="125"/>
        <v>17.43643955843411</v>
      </c>
      <c r="AX60" s="9">
        <f t="shared" si="125"/>
        <v>17.43643955843411</v>
      </c>
      <c r="AY60" s="9">
        <f t="shared" si="125"/>
        <v>17.43643955843411</v>
      </c>
      <c r="AZ60" s="9">
        <f t="shared" si="125"/>
        <v>17.43643955843411</v>
      </c>
      <c r="BA60" s="9">
        <f t="shared" si="125"/>
        <v>17.43643955843411</v>
      </c>
      <c r="BB60" s="9">
        <f t="shared" si="125"/>
        <v>17.43643955843411</v>
      </c>
      <c r="BC60" s="9">
        <f t="shared" si="125"/>
        <v>17.43643955843411</v>
      </c>
      <c r="BD60" s="9">
        <f t="shared" si="125"/>
        <v>17.43643955843411</v>
      </c>
      <c r="BE60" s="9">
        <f t="shared" si="125"/>
        <v>17.43643955843411</v>
      </c>
      <c r="BF60" s="9">
        <f t="shared" si="125"/>
        <v>17.43643955843411</v>
      </c>
      <c r="BG60" s="9">
        <f t="shared" si="125"/>
        <v>17.43643955843411</v>
      </c>
      <c r="BH60" s="9">
        <f t="shared" si="125"/>
        <v>17.43643955843411</v>
      </c>
      <c r="BI60" s="9">
        <f t="shared" si="125"/>
        <v>17.43643955843411</v>
      </c>
      <c r="BJ60" s="9">
        <f t="shared" si="125"/>
        <v>17.43643955843411</v>
      </c>
      <c r="BK60" s="9">
        <f t="shared" si="125"/>
        <v>17.43643955843411</v>
      </c>
      <c r="BL60" s="9">
        <f t="shared" si="125"/>
        <v>17.43643955843411</v>
      </c>
      <c r="BM60" s="9">
        <f t="shared" si="125"/>
        <v>17.43643955843411</v>
      </c>
      <c r="BN60" s="9">
        <f t="shared" si="125"/>
        <v>17.43643955843411</v>
      </c>
      <c r="BO60" s="9">
        <f t="shared" si="125"/>
        <v>17.43643955843411</v>
      </c>
      <c r="BP60" s="9">
        <f t="shared" si="125"/>
        <v>17.43643955843411</v>
      </c>
      <c r="BQ60" s="9">
        <f t="shared" si="125"/>
        <v>17.43643955843411</v>
      </c>
      <c r="BR60" s="9">
        <f t="shared" si="125"/>
        <v>17.43643955843411</v>
      </c>
      <c r="BS60" s="9">
        <f t="shared" si="125"/>
        <v>17.43643955843411</v>
      </c>
      <c r="BT60" s="9">
        <f t="shared" si="125"/>
        <v>17.43643955843411</v>
      </c>
      <c r="BU60" s="9">
        <f t="shared" si="125"/>
        <v>17.43643955843411</v>
      </c>
      <c r="BV60" s="9">
        <f t="shared" si="125"/>
        <v>17.43643955843411</v>
      </c>
      <c r="BW60" s="9">
        <f t="shared" si="125"/>
        <v>17.43643955843411</v>
      </c>
      <c r="BX60" s="9">
        <f t="shared" si="125"/>
        <v>17.43643955843411</v>
      </c>
      <c r="BY60" s="9">
        <f t="shared" si="125"/>
        <v>17.43643955843411</v>
      </c>
      <c r="BZ60" s="9">
        <f t="shared" si="125"/>
        <v>17.43643955843411</v>
      </c>
      <c r="CA60" s="9">
        <f t="shared" si="125"/>
        <v>17.43643955843411</v>
      </c>
      <c r="CB60" s="9">
        <f t="shared" si="125"/>
        <v>17.43643955843411</v>
      </c>
      <c r="CC60" s="9">
        <f t="shared" si="125"/>
        <v>17.43643955843411</v>
      </c>
      <c r="CD60" s="9">
        <f t="shared" si="125"/>
        <v>17.43643955843411</v>
      </c>
      <c r="CE60" s="9">
        <f t="shared" si="125"/>
        <v>17.43643955843411</v>
      </c>
      <c r="CF60" s="9">
        <f t="shared" si="125"/>
        <v>17.43643955843411</v>
      </c>
      <c r="CG60" s="9">
        <f t="shared" si="125"/>
        <v>17.43643955843411</v>
      </c>
      <c r="CH60" s="9">
        <f t="shared" si="125"/>
        <v>17.43643955843411</v>
      </c>
      <c r="CI60" s="9">
        <f t="shared" si="3"/>
        <v>17.43643955843411</v>
      </c>
      <c r="CJ60" s="9">
        <f t="shared" si="3"/>
        <v>17.43643955843411</v>
      </c>
      <c r="CK60" s="9">
        <f t="shared" si="3"/>
        <v>17.43643955843411</v>
      </c>
      <c r="CL60" s="9">
        <f t="shared" si="3"/>
        <v>17.43643955843411</v>
      </c>
      <c r="CM60" s="9">
        <f t="shared" si="4"/>
        <v>17.43643955843411</v>
      </c>
      <c r="CN60" s="9">
        <f t="shared" si="4"/>
        <v>17.43643955843411</v>
      </c>
      <c r="CO60" s="9">
        <f t="shared" si="4"/>
        <v>17.43643955843411</v>
      </c>
      <c r="CP60" s="9">
        <f t="shared" si="4"/>
        <v>17.43643955843411</v>
      </c>
      <c r="CQ60" s="9">
        <f t="shared" si="9"/>
        <v>17.43643955843411</v>
      </c>
      <c r="CR60" s="9">
        <f t="shared" si="5"/>
        <v>17.43643955843411</v>
      </c>
      <c r="CS60" s="9">
        <f t="shared" si="9"/>
        <v>17.43643955843411</v>
      </c>
    </row>
    <row r="61" spans="1:97" x14ac:dyDescent="0.25">
      <c r="A61" s="8" t="s">
        <v>61</v>
      </c>
      <c r="B61" s="9">
        <f>AVERAGE(Ипотека!Z61:BV61)</f>
        <v>18.356199961533509</v>
      </c>
      <c r="C61" s="9">
        <f>$B$61</f>
        <v>18.356199961533509</v>
      </c>
      <c r="D61" s="9">
        <f t="shared" ref="D61:J61" si="132">$B$61</f>
        <v>18.356199961533509</v>
      </c>
      <c r="E61" s="9">
        <f t="shared" si="132"/>
        <v>18.356199961533509</v>
      </c>
      <c r="F61" s="9">
        <f t="shared" si="132"/>
        <v>18.356199961533509</v>
      </c>
      <c r="G61" s="9">
        <f t="shared" si="132"/>
        <v>18.356199961533509</v>
      </c>
      <c r="H61" s="9">
        <f t="shared" si="132"/>
        <v>18.356199961533509</v>
      </c>
      <c r="I61" s="9">
        <f t="shared" si="132"/>
        <v>18.356199961533509</v>
      </c>
      <c r="J61" s="9">
        <f t="shared" si="132"/>
        <v>18.356199961533509</v>
      </c>
      <c r="K61" s="9">
        <f t="shared" ref="K61:AK61" si="133">$B$61</f>
        <v>18.356199961533509</v>
      </c>
      <c r="L61" s="9">
        <f t="shared" si="133"/>
        <v>18.356199961533509</v>
      </c>
      <c r="M61" s="9">
        <f t="shared" si="133"/>
        <v>18.356199961533509</v>
      </c>
      <c r="N61" s="9">
        <f t="shared" si="133"/>
        <v>18.356199961533509</v>
      </c>
      <c r="O61" s="9">
        <f t="shared" si="133"/>
        <v>18.356199961533509</v>
      </c>
      <c r="P61" s="9">
        <f t="shared" si="133"/>
        <v>18.356199961533509</v>
      </c>
      <c r="Q61" s="9">
        <f t="shared" si="133"/>
        <v>18.356199961533509</v>
      </c>
      <c r="R61" s="9">
        <f t="shared" si="133"/>
        <v>18.356199961533509</v>
      </c>
      <c r="S61" s="9">
        <f t="shared" si="133"/>
        <v>18.356199961533509</v>
      </c>
      <c r="T61" s="9">
        <f t="shared" si="133"/>
        <v>18.356199961533509</v>
      </c>
      <c r="U61" s="9">
        <f t="shared" si="133"/>
        <v>18.356199961533509</v>
      </c>
      <c r="V61" s="9">
        <f t="shared" si="133"/>
        <v>18.356199961533509</v>
      </c>
      <c r="W61" s="9">
        <f t="shared" si="133"/>
        <v>18.356199961533509</v>
      </c>
      <c r="X61" s="9">
        <f t="shared" si="133"/>
        <v>18.356199961533509</v>
      </c>
      <c r="Y61" s="9">
        <f t="shared" si="133"/>
        <v>18.356199961533509</v>
      </c>
      <c r="Z61" s="9">
        <f t="shared" si="133"/>
        <v>18.356199961533509</v>
      </c>
      <c r="AA61" s="9">
        <f t="shared" si="133"/>
        <v>18.356199961533509</v>
      </c>
      <c r="AB61" s="9">
        <f t="shared" si="133"/>
        <v>18.356199961533509</v>
      </c>
      <c r="AC61" s="9">
        <f t="shared" si="133"/>
        <v>18.356199961533509</v>
      </c>
      <c r="AD61" s="9">
        <f t="shared" si="133"/>
        <v>18.356199961533509</v>
      </c>
      <c r="AE61" s="9">
        <f t="shared" si="133"/>
        <v>18.356199961533509</v>
      </c>
      <c r="AF61" s="9">
        <f t="shared" si="133"/>
        <v>18.356199961533509</v>
      </c>
      <c r="AG61" s="9">
        <f t="shared" si="133"/>
        <v>18.356199961533509</v>
      </c>
      <c r="AH61" s="9">
        <f t="shared" si="133"/>
        <v>18.356199961533509</v>
      </c>
      <c r="AI61" s="9">
        <f t="shared" si="133"/>
        <v>18.356199961533509</v>
      </c>
      <c r="AJ61" s="9">
        <f t="shared" si="133"/>
        <v>18.356199961533509</v>
      </c>
      <c r="AK61" s="9">
        <f t="shared" si="133"/>
        <v>18.356199961533509</v>
      </c>
      <c r="AL61" s="17">
        <f>AVERAGE(Ипотека!AL61:CH61)</f>
        <v>17.845330417963588</v>
      </c>
      <c r="AM61" s="9">
        <f t="shared" si="8"/>
        <v>17.845330417963588</v>
      </c>
      <c r="AN61" s="9">
        <f t="shared" si="125"/>
        <v>17.845330417963588</v>
      </c>
      <c r="AO61" s="9">
        <f t="shared" si="125"/>
        <v>17.845330417963588</v>
      </c>
      <c r="AP61" s="9">
        <f t="shared" si="125"/>
        <v>17.845330417963588</v>
      </c>
      <c r="AQ61" s="9">
        <f t="shared" si="125"/>
        <v>17.845330417963588</v>
      </c>
      <c r="AR61" s="9">
        <f t="shared" si="125"/>
        <v>17.845330417963588</v>
      </c>
      <c r="AS61" s="9">
        <f t="shared" si="125"/>
        <v>17.845330417963588</v>
      </c>
      <c r="AT61" s="9">
        <f t="shared" si="125"/>
        <v>17.845330417963588</v>
      </c>
      <c r="AU61" s="9">
        <f t="shared" si="125"/>
        <v>17.845330417963588</v>
      </c>
      <c r="AV61" s="9">
        <f t="shared" si="125"/>
        <v>17.845330417963588</v>
      </c>
      <c r="AW61" s="9">
        <f t="shared" si="125"/>
        <v>17.845330417963588</v>
      </c>
      <c r="AX61" s="9">
        <f t="shared" si="125"/>
        <v>17.845330417963588</v>
      </c>
      <c r="AY61" s="9">
        <f t="shared" si="125"/>
        <v>17.845330417963588</v>
      </c>
      <c r="AZ61" s="9">
        <f t="shared" si="125"/>
        <v>17.845330417963588</v>
      </c>
      <c r="BA61" s="9">
        <f t="shared" si="125"/>
        <v>17.845330417963588</v>
      </c>
      <c r="BB61" s="9">
        <f t="shared" si="125"/>
        <v>17.845330417963588</v>
      </c>
      <c r="BC61" s="9">
        <f t="shared" si="125"/>
        <v>17.845330417963588</v>
      </c>
      <c r="BD61" s="9">
        <f t="shared" si="125"/>
        <v>17.845330417963588</v>
      </c>
      <c r="BE61" s="9">
        <f t="shared" si="125"/>
        <v>17.845330417963588</v>
      </c>
      <c r="BF61" s="9">
        <f t="shared" si="125"/>
        <v>17.845330417963588</v>
      </c>
      <c r="BG61" s="9">
        <f t="shared" si="125"/>
        <v>17.845330417963588</v>
      </c>
      <c r="BH61" s="9">
        <f t="shared" si="125"/>
        <v>17.845330417963588</v>
      </c>
      <c r="BI61" s="9">
        <f t="shared" si="125"/>
        <v>17.845330417963588</v>
      </c>
      <c r="BJ61" s="9">
        <f t="shared" si="125"/>
        <v>17.845330417963588</v>
      </c>
      <c r="BK61" s="9">
        <f t="shared" si="125"/>
        <v>17.845330417963588</v>
      </c>
      <c r="BL61" s="9">
        <f t="shared" si="125"/>
        <v>17.845330417963588</v>
      </c>
      <c r="BM61" s="9">
        <f t="shared" si="125"/>
        <v>17.845330417963588</v>
      </c>
      <c r="BN61" s="9">
        <f t="shared" si="125"/>
        <v>17.845330417963588</v>
      </c>
      <c r="BO61" s="9">
        <f t="shared" si="125"/>
        <v>17.845330417963588</v>
      </c>
      <c r="BP61" s="9">
        <f t="shared" si="125"/>
        <v>17.845330417963588</v>
      </c>
      <c r="BQ61" s="9">
        <f t="shared" si="125"/>
        <v>17.845330417963588</v>
      </c>
      <c r="BR61" s="9">
        <f t="shared" si="125"/>
        <v>17.845330417963588</v>
      </c>
      <c r="BS61" s="9">
        <f t="shared" si="125"/>
        <v>17.845330417963588</v>
      </c>
      <c r="BT61" s="9">
        <f t="shared" si="125"/>
        <v>17.845330417963588</v>
      </c>
      <c r="BU61" s="9">
        <f t="shared" si="125"/>
        <v>17.845330417963588</v>
      </c>
      <c r="BV61" s="9">
        <f t="shared" si="125"/>
        <v>17.845330417963588</v>
      </c>
      <c r="BW61" s="9">
        <f t="shared" si="125"/>
        <v>17.845330417963588</v>
      </c>
      <c r="BX61" s="9">
        <f t="shared" si="125"/>
        <v>17.845330417963588</v>
      </c>
      <c r="BY61" s="9">
        <f t="shared" si="125"/>
        <v>17.845330417963588</v>
      </c>
      <c r="BZ61" s="9">
        <f t="shared" si="125"/>
        <v>17.845330417963588</v>
      </c>
      <c r="CA61" s="9">
        <f t="shared" si="125"/>
        <v>17.845330417963588</v>
      </c>
      <c r="CB61" s="9">
        <f t="shared" si="125"/>
        <v>17.845330417963588</v>
      </c>
      <c r="CC61" s="9">
        <f t="shared" si="125"/>
        <v>17.845330417963588</v>
      </c>
      <c r="CD61" s="9">
        <f t="shared" si="125"/>
        <v>17.845330417963588</v>
      </c>
      <c r="CE61" s="9">
        <f t="shared" si="125"/>
        <v>17.845330417963588</v>
      </c>
      <c r="CF61" s="9">
        <f t="shared" si="125"/>
        <v>17.845330417963588</v>
      </c>
      <c r="CG61" s="9">
        <f t="shared" si="125"/>
        <v>17.845330417963588</v>
      </c>
      <c r="CH61" s="9">
        <f t="shared" si="125"/>
        <v>17.845330417963588</v>
      </c>
      <c r="CI61" s="9">
        <f t="shared" si="3"/>
        <v>17.845330417963588</v>
      </c>
      <c r="CJ61" s="9">
        <f t="shared" si="3"/>
        <v>17.845330417963588</v>
      </c>
      <c r="CK61" s="9">
        <f t="shared" si="3"/>
        <v>17.845330417963588</v>
      </c>
      <c r="CL61" s="9">
        <f t="shared" si="3"/>
        <v>17.845330417963588</v>
      </c>
      <c r="CM61" s="9">
        <f t="shared" si="4"/>
        <v>17.845330417963588</v>
      </c>
      <c r="CN61" s="9">
        <f t="shared" si="4"/>
        <v>17.845330417963588</v>
      </c>
      <c r="CO61" s="9">
        <f t="shared" si="4"/>
        <v>17.845330417963588</v>
      </c>
      <c r="CP61" s="9">
        <f t="shared" si="4"/>
        <v>17.845330417963588</v>
      </c>
      <c r="CQ61" s="9">
        <f t="shared" si="9"/>
        <v>17.845330417963588</v>
      </c>
      <c r="CR61" s="9">
        <f t="shared" si="5"/>
        <v>17.845330417963588</v>
      </c>
      <c r="CS61" s="9">
        <f t="shared" si="9"/>
        <v>17.845330417963588</v>
      </c>
    </row>
    <row r="62" spans="1:97" x14ac:dyDescent="0.25">
      <c r="A62" s="8" t="s">
        <v>62</v>
      </c>
      <c r="B62" s="9">
        <f>AVERAGE(Ипотека!Z62:BV62)</f>
        <v>16.389673969901271</v>
      </c>
      <c r="C62" s="9">
        <f>$B$62</f>
        <v>16.389673969901271</v>
      </c>
      <c r="D62" s="9">
        <f t="shared" ref="D62:J62" si="134">$B$62</f>
        <v>16.389673969901271</v>
      </c>
      <c r="E62" s="9">
        <f t="shared" si="134"/>
        <v>16.389673969901271</v>
      </c>
      <c r="F62" s="9">
        <f t="shared" si="134"/>
        <v>16.389673969901271</v>
      </c>
      <c r="G62" s="9">
        <f t="shared" si="134"/>
        <v>16.389673969901271</v>
      </c>
      <c r="H62" s="9">
        <f t="shared" si="134"/>
        <v>16.389673969901271</v>
      </c>
      <c r="I62" s="9">
        <f t="shared" si="134"/>
        <v>16.389673969901271</v>
      </c>
      <c r="J62" s="9">
        <f t="shared" si="134"/>
        <v>16.389673969901271</v>
      </c>
      <c r="K62" s="9">
        <f t="shared" ref="K62:AK62" si="135">$B$62</f>
        <v>16.389673969901271</v>
      </c>
      <c r="L62" s="9">
        <f t="shared" si="135"/>
        <v>16.389673969901271</v>
      </c>
      <c r="M62" s="9">
        <f t="shared" si="135"/>
        <v>16.389673969901271</v>
      </c>
      <c r="N62" s="9">
        <f t="shared" si="135"/>
        <v>16.389673969901271</v>
      </c>
      <c r="O62" s="9">
        <f t="shared" si="135"/>
        <v>16.389673969901271</v>
      </c>
      <c r="P62" s="9">
        <f t="shared" si="135"/>
        <v>16.389673969901271</v>
      </c>
      <c r="Q62" s="9">
        <f t="shared" si="135"/>
        <v>16.389673969901271</v>
      </c>
      <c r="R62" s="9">
        <f t="shared" si="135"/>
        <v>16.389673969901271</v>
      </c>
      <c r="S62" s="9">
        <f t="shared" si="135"/>
        <v>16.389673969901271</v>
      </c>
      <c r="T62" s="9">
        <f t="shared" si="135"/>
        <v>16.389673969901271</v>
      </c>
      <c r="U62" s="9">
        <f t="shared" si="135"/>
        <v>16.389673969901271</v>
      </c>
      <c r="V62" s="9">
        <f t="shared" si="135"/>
        <v>16.389673969901271</v>
      </c>
      <c r="W62" s="9">
        <f t="shared" si="135"/>
        <v>16.389673969901271</v>
      </c>
      <c r="X62" s="9">
        <f t="shared" si="135"/>
        <v>16.389673969901271</v>
      </c>
      <c r="Y62" s="9">
        <f t="shared" si="135"/>
        <v>16.389673969901271</v>
      </c>
      <c r="Z62" s="9">
        <f t="shared" si="135"/>
        <v>16.389673969901271</v>
      </c>
      <c r="AA62" s="9">
        <f t="shared" si="135"/>
        <v>16.389673969901271</v>
      </c>
      <c r="AB62" s="9">
        <f t="shared" si="135"/>
        <v>16.389673969901271</v>
      </c>
      <c r="AC62" s="9">
        <f t="shared" si="135"/>
        <v>16.389673969901271</v>
      </c>
      <c r="AD62" s="9">
        <f t="shared" si="135"/>
        <v>16.389673969901271</v>
      </c>
      <c r="AE62" s="9">
        <f t="shared" si="135"/>
        <v>16.389673969901271</v>
      </c>
      <c r="AF62" s="9">
        <f t="shared" si="135"/>
        <v>16.389673969901271</v>
      </c>
      <c r="AG62" s="9">
        <f t="shared" si="135"/>
        <v>16.389673969901271</v>
      </c>
      <c r="AH62" s="9">
        <f t="shared" si="135"/>
        <v>16.389673969901271</v>
      </c>
      <c r="AI62" s="9">
        <f t="shared" si="135"/>
        <v>16.389673969901271</v>
      </c>
      <c r="AJ62" s="9">
        <f t="shared" si="135"/>
        <v>16.389673969901271</v>
      </c>
      <c r="AK62" s="9">
        <f t="shared" si="135"/>
        <v>16.389673969901271</v>
      </c>
      <c r="AL62" s="17">
        <f>AVERAGE(Ипотека!AL62:CH62)</f>
        <v>18.284717594837403</v>
      </c>
      <c r="AM62" s="9">
        <f t="shared" si="8"/>
        <v>18.284717594837403</v>
      </c>
      <c r="AN62" s="9">
        <f t="shared" si="125"/>
        <v>18.284717594837403</v>
      </c>
      <c r="AO62" s="9">
        <f t="shared" si="125"/>
        <v>18.284717594837403</v>
      </c>
      <c r="AP62" s="9">
        <f t="shared" si="125"/>
        <v>18.284717594837403</v>
      </c>
      <c r="AQ62" s="9">
        <f t="shared" si="125"/>
        <v>18.284717594837403</v>
      </c>
      <c r="AR62" s="9">
        <f t="shared" si="125"/>
        <v>18.284717594837403</v>
      </c>
      <c r="AS62" s="9">
        <f t="shared" si="125"/>
        <v>18.284717594837403</v>
      </c>
      <c r="AT62" s="9">
        <f t="shared" si="125"/>
        <v>18.284717594837403</v>
      </c>
      <c r="AU62" s="9">
        <f t="shared" si="125"/>
        <v>18.284717594837403</v>
      </c>
      <c r="AV62" s="9">
        <f t="shared" si="125"/>
        <v>18.284717594837403</v>
      </c>
      <c r="AW62" s="9">
        <f t="shared" si="125"/>
        <v>18.284717594837403</v>
      </c>
      <c r="AX62" s="9">
        <f t="shared" si="125"/>
        <v>18.284717594837403</v>
      </c>
      <c r="AY62" s="9">
        <f t="shared" si="125"/>
        <v>18.284717594837403</v>
      </c>
      <c r="AZ62" s="9">
        <f t="shared" si="125"/>
        <v>18.284717594837403</v>
      </c>
      <c r="BA62" s="9">
        <f t="shared" si="125"/>
        <v>18.284717594837403</v>
      </c>
      <c r="BB62" s="9">
        <f t="shared" si="125"/>
        <v>18.284717594837403</v>
      </c>
      <c r="BC62" s="9">
        <f t="shared" si="125"/>
        <v>18.284717594837403</v>
      </c>
      <c r="BD62" s="9">
        <f t="shared" si="125"/>
        <v>18.284717594837403</v>
      </c>
      <c r="BE62" s="9">
        <f t="shared" si="125"/>
        <v>18.284717594837403</v>
      </c>
      <c r="BF62" s="9">
        <f t="shared" si="125"/>
        <v>18.284717594837403</v>
      </c>
      <c r="BG62" s="9">
        <f t="shared" si="125"/>
        <v>18.284717594837403</v>
      </c>
      <c r="BH62" s="9">
        <f t="shared" si="125"/>
        <v>18.284717594837403</v>
      </c>
      <c r="BI62" s="9">
        <f t="shared" si="125"/>
        <v>18.284717594837403</v>
      </c>
      <c r="BJ62" s="9">
        <f t="shared" si="125"/>
        <v>18.284717594837403</v>
      </c>
      <c r="BK62" s="9">
        <f t="shared" si="125"/>
        <v>18.284717594837403</v>
      </c>
      <c r="BL62" s="9">
        <f t="shared" si="125"/>
        <v>18.284717594837403</v>
      </c>
      <c r="BM62" s="9">
        <f t="shared" si="125"/>
        <v>18.284717594837403</v>
      </c>
      <c r="BN62" s="9">
        <f t="shared" si="125"/>
        <v>18.284717594837403</v>
      </c>
      <c r="BO62" s="9">
        <f t="shared" si="125"/>
        <v>18.284717594837403</v>
      </c>
      <c r="BP62" s="9">
        <f t="shared" si="125"/>
        <v>18.284717594837403</v>
      </c>
      <c r="BQ62" s="9">
        <f t="shared" si="125"/>
        <v>18.284717594837403</v>
      </c>
      <c r="BR62" s="9">
        <f t="shared" si="125"/>
        <v>18.284717594837403</v>
      </c>
      <c r="BS62" s="9">
        <f t="shared" si="125"/>
        <v>18.284717594837403</v>
      </c>
      <c r="BT62" s="9">
        <f t="shared" si="125"/>
        <v>18.284717594837403</v>
      </c>
      <c r="BU62" s="9">
        <f t="shared" si="125"/>
        <v>18.284717594837403</v>
      </c>
      <c r="BV62" s="9">
        <f t="shared" si="125"/>
        <v>18.284717594837403</v>
      </c>
      <c r="BW62" s="9">
        <f t="shared" si="125"/>
        <v>18.284717594837403</v>
      </c>
      <c r="BX62" s="9">
        <f t="shared" si="125"/>
        <v>18.284717594837403</v>
      </c>
      <c r="BY62" s="9">
        <f t="shared" si="125"/>
        <v>18.284717594837403</v>
      </c>
      <c r="BZ62" s="9">
        <f t="shared" si="125"/>
        <v>18.284717594837403</v>
      </c>
      <c r="CA62" s="9">
        <f t="shared" si="125"/>
        <v>18.284717594837403</v>
      </c>
      <c r="CB62" s="9">
        <f t="shared" si="125"/>
        <v>18.284717594837403</v>
      </c>
      <c r="CC62" s="9">
        <f t="shared" si="125"/>
        <v>18.284717594837403</v>
      </c>
      <c r="CD62" s="9">
        <f t="shared" si="125"/>
        <v>18.284717594837403</v>
      </c>
      <c r="CE62" s="9">
        <f t="shared" si="125"/>
        <v>18.284717594837403</v>
      </c>
      <c r="CF62" s="9">
        <f t="shared" si="125"/>
        <v>18.284717594837403</v>
      </c>
      <c r="CG62" s="9">
        <f t="shared" si="125"/>
        <v>18.284717594837403</v>
      </c>
      <c r="CH62" s="9">
        <f t="shared" si="125"/>
        <v>18.284717594837403</v>
      </c>
      <c r="CI62" s="9">
        <f t="shared" si="3"/>
        <v>18.284717594837403</v>
      </c>
      <c r="CJ62" s="9">
        <f t="shared" si="3"/>
        <v>18.284717594837403</v>
      </c>
      <c r="CK62" s="9">
        <f t="shared" si="3"/>
        <v>18.284717594837403</v>
      </c>
      <c r="CL62" s="9">
        <f t="shared" si="3"/>
        <v>18.284717594837403</v>
      </c>
      <c r="CM62" s="9">
        <f t="shared" si="4"/>
        <v>18.284717594837403</v>
      </c>
      <c r="CN62" s="9">
        <f t="shared" si="4"/>
        <v>18.284717594837403</v>
      </c>
      <c r="CO62" s="9">
        <f t="shared" si="4"/>
        <v>18.284717594837403</v>
      </c>
      <c r="CP62" s="9">
        <f t="shared" si="4"/>
        <v>18.284717594837403</v>
      </c>
      <c r="CQ62" s="9">
        <f t="shared" si="9"/>
        <v>18.284717594837403</v>
      </c>
      <c r="CR62" s="9">
        <f t="shared" si="5"/>
        <v>18.284717594837403</v>
      </c>
      <c r="CS62" s="9">
        <f t="shared" si="9"/>
        <v>18.284717594837403</v>
      </c>
    </row>
    <row r="63" spans="1:97" x14ac:dyDescent="0.25">
      <c r="A63" s="8" t="s">
        <v>64</v>
      </c>
      <c r="B63" s="9">
        <f>AVERAGE(Ипотека!Z63:BV63)</f>
        <v>19.396049719191971</v>
      </c>
      <c r="C63" s="9">
        <f>$B$63</f>
        <v>19.396049719191971</v>
      </c>
      <c r="D63" s="9">
        <f t="shared" ref="D63:J63" si="136">$B$63</f>
        <v>19.396049719191971</v>
      </c>
      <c r="E63" s="9">
        <f t="shared" si="136"/>
        <v>19.396049719191971</v>
      </c>
      <c r="F63" s="9">
        <f t="shared" si="136"/>
        <v>19.396049719191971</v>
      </c>
      <c r="G63" s="9">
        <f t="shared" si="136"/>
        <v>19.396049719191971</v>
      </c>
      <c r="H63" s="9">
        <f t="shared" si="136"/>
        <v>19.396049719191971</v>
      </c>
      <c r="I63" s="9">
        <f t="shared" si="136"/>
        <v>19.396049719191971</v>
      </c>
      <c r="J63" s="9">
        <f t="shared" si="136"/>
        <v>19.396049719191971</v>
      </c>
      <c r="K63" s="9">
        <f t="shared" ref="K63:AK63" si="137">$B$63</f>
        <v>19.396049719191971</v>
      </c>
      <c r="L63" s="9">
        <f t="shared" si="137"/>
        <v>19.396049719191971</v>
      </c>
      <c r="M63" s="9">
        <f t="shared" si="137"/>
        <v>19.396049719191971</v>
      </c>
      <c r="N63" s="9">
        <f t="shared" si="137"/>
        <v>19.396049719191971</v>
      </c>
      <c r="O63" s="9">
        <f t="shared" si="137"/>
        <v>19.396049719191971</v>
      </c>
      <c r="P63" s="9">
        <f t="shared" si="137"/>
        <v>19.396049719191971</v>
      </c>
      <c r="Q63" s="9">
        <f t="shared" si="137"/>
        <v>19.396049719191971</v>
      </c>
      <c r="R63" s="9">
        <f t="shared" si="137"/>
        <v>19.396049719191971</v>
      </c>
      <c r="S63" s="9">
        <f t="shared" si="137"/>
        <v>19.396049719191971</v>
      </c>
      <c r="T63" s="9">
        <f t="shared" si="137"/>
        <v>19.396049719191971</v>
      </c>
      <c r="U63" s="9">
        <f t="shared" si="137"/>
        <v>19.396049719191971</v>
      </c>
      <c r="V63" s="9">
        <f t="shared" si="137"/>
        <v>19.396049719191971</v>
      </c>
      <c r="W63" s="9">
        <f t="shared" si="137"/>
        <v>19.396049719191971</v>
      </c>
      <c r="X63" s="9">
        <f t="shared" si="137"/>
        <v>19.396049719191971</v>
      </c>
      <c r="Y63" s="9">
        <f t="shared" si="137"/>
        <v>19.396049719191971</v>
      </c>
      <c r="Z63" s="9">
        <f t="shared" si="137"/>
        <v>19.396049719191971</v>
      </c>
      <c r="AA63" s="9">
        <f t="shared" si="137"/>
        <v>19.396049719191971</v>
      </c>
      <c r="AB63" s="9">
        <f t="shared" si="137"/>
        <v>19.396049719191971</v>
      </c>
      <c r="AC63" s="9">
        <f t="shared" si="137"/>
        <v>19.396049719191971</v>
      </c>
      <c r="AD63" s="9">
        <f t="shared" si="137"/>
        <v>19.396049719191971</v>
      </c>
      <c r="AE63" s="9">
        <f t="shared" si="137"/>
        <v>19.396049719191971</v>
      </c>
      <c r="AF63" s="9">
        <f t="shared" si="137"/>
        <v>19.396049719191971</v>
      </c>
      <c r="AG63" s="9">
        <f t="shared" si="137"/>
        <v>19.396049719191971</v>
      </c>
      <c r="AH63" s="9">
        <f t="shared" si="137"/>
        <v>19.396049719191971</v>
      </c>
      <c r="AI63" s="9">
        <f t="shared" si="137"/>
        <v>19.396049719191971</v>
      </c>
      <c r="AJ63" s="9">
        <f t="shared" si="137"/>
        <v>19.396049719191971</v>
      </c>
      <c r="AK63" s="9">
        <f t="shared" si="137"/>
        <v>19.396049719191971</v>
      </c>
      <c r="AL63" s="17">
        <f>AVERAGE(Ипотека!AL63:CH63)</f>
        <v>21.340688843084692</v>
      </c>
      <c r="AM63" s="9">
        <f t="shared" si="8"/>
        <v>21.340688843084692</v>
      </c>
      <c r="AN63" s="9">
        <f t="shared" ref="AN63:CH68" si="138">AM63</f>
        <v>21.340688843084692</v>
      </c>
      <c r="AO63" s="9">
        <f t="shared" si="138"/>
        <v>21.340688843084692</v>
      </c>
      <c r="AP63" s="9">
        <f t="shared" si="138"/>
        <v>21.340688843084692</v>
      </c>
      <c r="AQ63" s="9">
        <f t="shared" si="138"/>
        <v>21.340688843084692</v>
      </c>
      <c r="AR63" s="9">
        <f t="shared" si="138"/>
        <v>21.340688843084692</v>
      </c>
      <c r="AS63" s="9">
        <f t="shared" si="138"/>
        <v>21.340688843084692</v>
      </c>
      <c r="AT63" s="9">
        <f t="shared" si="138"/>
        <v>21.340688843084692</v>
      </c>
      <c r="AU63" s="9">
        <f t="shared" si="138"/>
        <v>21.340688843084692</v>
      </c>
      <c r="AV63" s="9">
        <f t="shared" si="138"/>
        <v>21.340688843084692</v>
      </c>
      <c r="AW63" s="9">
        <f t="shared" si="138"/>
        <v>21.340688843084692</v>
      </c>
      <c r="AX63" s="9">
        <f t="shared" si="138"/>
        <v>21.340688843084692</v>
      </c>
      <c r="AY63" s="9">
        <f t="shared" si="138"/>
        <v>21.340688843084692</v>
      </c>
      <c r="AZ63" s="9">
        <f t="shared" si="138"/>
        <v>21.340688843084692</v>
      </c>
      <c r="BA63" s="9">
        <f t="shared" si="138"/>
        <v>21.340688843084692</v>
      </c>
      <c r="BB63" s="9">
        <f t="shared" si="138"/>
        <v>21.340688843084692</v>
      </c>
      <c r="BC63" s="9">
        <f t="shared" si="138"/>
        <v>21.340688843084692</v>
      </c>
      <c r="BD63" s="9">
        <f t="shared" si="138"/>
        <v>21.340688843084692</v>
      </c>
      <c r="BE63" s="9">
        <f t="shared" si="138"/>
        <v>21.340688843084692</v>
      </c>
      <c r="BF63" s="9">
        <f t="shared" si="138"/>
        <v>21.340688843084692</v>
      </c>
      <c r="BG63" s="9">
        <f t="shared" si="138"/>
        <v>21.340688843084692</v>
      </c>
      <c r="BH63" s="9">
        <f t="shared" si="138"/>
        <v>21.340688843084692</v>
      </c>
      <c r="BI63" s="9">
        <f t="shared" si="138"/>
        <v>21.340688843084692</v>
      </c>
      <c r="BJ63" s="9">
        <f t="shared" si="138"/>
        <v>21.340688843084692</v>
      </c>
      <c r="BK63" s="9">
        <f t="shared" si="138"/>
        <v>21.340688843084692</v>
      </c>
      <c r="BL63" s="9">
        <f t="shared" si="138"/>
        <v>21.340688843084692</v>
      </c>
      <c r="BM63" s="9">
        <f t="shared" si="138"/>
        <v>21.340688843084692</v>
      </c>
      <c r="BN63" s="9">
        <f t="shared" si="138"/>
        <v>21.340688843084692</v>
      </c>
      <c r="BO63" s="9">
        <f t="shared" si="138"/>
        <v>21.340688843084692</v>
      </c>
      <c r="BP63" s="9">
        <f t="shared" si="138"/>
        <v>21.340688843084692</v>
      </c>
      <c r="BQ63" s="9">
        <f t="shared" si="138"/>
        <v>21.340688843084692</v>
      </c>
      <c r="BR63" s="9">
        <f t="shared" si="138"/>
        <v>21.340688843084692</v>
      </c>
      <c r="BS63" s="9">
        <f t="shared" si="138"/>
        <v>21.340688843084692</v>
      </c>
      <c r="BT63" s="9">
        <f t="shared" si="138"/>
        <v>21.340688843084692</v>
      </c>
      <c r="BU63" s="9">
        <f t="shared" si="138"/>
        <v>21.340688843084692</v>
      </c>
      <c r="BV63" s="9">
        <f t="shared" si="138"/>
        <v>21.340688843084692</v>
      </c>
      <c r="BW63" s="9">
        <f t="shared" si="138"/>
        <v>21.340688843084692</v>
      </c>
      <c r="BX63" s="9">
        <f t="shared" si="138"/>
        <v>21.340688843084692</v>
      </c>
      <c r="BY63" s="9">
        <f t="shared" si="138"/>
        <v>21.340688843084692</v>
      </c>
      <c r="BZ63" s="9">
        <f t="shared" si="138"/>
        <v>21.340688843084692</v>
      </c>
      <c r="CA63" s="9">
        <f t="shared" si="138"/>
        <v>21.340688843084692</v>
      </c>
      <c r="CB63" s="9">
        <f t="shared" si="138"/>
        <v>21.340688843084692</v>
      </c>
      <c r="CC63" s="9">
        <f t="shared" si="138"/>
        <v>21.340688843084692</v>
      </c>
      <c r="CD63" s="9">
        <f t="shared" si="138"/>
        <v>21.340688843084692</v>
      </c>
      <c r="CE63" s="9">
        <f t="shared" si="138"/>
        <v>21.340688843084692</v>
      </c>
      <c r="CF63" s="9">
        <f t="shared" si="138"/>
        <v>21.340688843084692</v>
      </c>
      <c r="CG63" s="9">
        <f t="shared" si="138"/>
        <v>21.340688843084692</v>
      </c>
      <c r="CH63" s="9">
        <f t="shared" si="138"/>
        <v>21.340688843084692</v>
      </c>
      <c r="CI63" s="9">
        <f t="shared" si="3"/>
        <v>21.340688843084692</v>
      </c>
      <c r="CJ63" s="9">
        <f t="shared" si="3"/>
        <v>21.340688843084692</v>
      </c>
      <c r="CK63" s="9">
        <f t="shared" si="3"/>
        <v>21.340688843084692</v>
      </c>
      <c r="CL63" s="9">
        <f t="shared" si="3"/>
        <v>21.340688843084692</v>
      </c>
      <c r="CM63" s="9">
        <f t="shared" si="4"/>
        <v>21.340688843084692</v>
      </c>
      <c r="CN63" s="9">
        <f t="shared" si="4"/>
        <v>21.340688843084692</v>
      </c>
      <c r="CO63" s="9">
        <f t="shared" si="4"/>
        <v>21.340688843084692</v>
      </c>
      <c r="CP63" s="9">
        <f t="shared" si="4"/>
        <v>21.340688843084692</v>
      </c>
      <c r="CQ63" s="9">
        <f t="shared" si="9"/>
        <v>21.340688843084692</v>
      </c>
      <c r="CR63" s="9">
        <f t="shared" si="5"/>
        <v>21.340688843084692</v>
      </c>
      <c r="CS63" s="9">
        <f t="shared" si="9"/>
        <v>21.340688843084692</v>
      </c>
    </row>
    <row r="64" spans="1:97" x14ac:dyDescent="0.25">
      <c r="A64" s="8" t="s">
        <v>65</v>
      </c>
      <c r="B64" s="9">
        <f>AVERAGE(Ипотека!Z64:BV64)</f>
        <v>20.974981278379804</v>
      </c>
      <c r="C64" s="9">
        <f>$B$64</f>
        <v>20.974981278379804</v>
      </c>
      <c r="D64" s="9">
        <f t="shared" ref="D64:J64" si="139">$B$64</f>
        <v>20.974981278379804</v>
      </c>
      <c r="E64" s="9">
        <f t="shared" si="139"/>
        <v>20.974981278379804</v>
      </c>
      <c r="F64" s="9">
        <f t="shared" si="139"/>
        <v>20.974981278379804</v>
      </c>
      <c r="G64" s="9">
        <f t="shared" si="139"/>
        <v>20.974981278379804</v>
      </c>
      <c r="H64" s="9">
        <f t="shared" si="139"/>
        <v>20.974981278379804</v>
      </c>
      <c r="I64" s="9">
        <f t="shared" si="139"/>
        <v>20.974981278379804</v>
      </c>
      <c r="J64" s="9">
        <f t="shared" si="139"/>
        <v>20.974981278379804</v>
      </c>
      <c r="K64" s="9">
        <f t="shared" ref="K64:AK64" si="140">$B$64</f>
        <v>20.974981278379804</v>
      </c>
      <c r="L64" s="9">
        <f t="shared" si="140"/>
        <v>20.974981278379804</v>
      </c>
      <c r="M64" s="9">
        <f t="shared" si="140"/>
        <v>20.974981278379804</v>
      </c>
      <c r="N64" s="9">
        <f t="shared" si="140"/>
        <v>20.974981278379804</v>
      </c>
      <c r="O64" s="9">
        <f t="shared" si="140"/>
        <v>20.974981278379804</v>
      </c>
      <c r="P64" s="9">
        <f t="shared" si="140"/>
        <v>20.974981278379804</v>
      </c>
      <c r="Q64" s="9">
        <f t="shared" si="140"/>
        <v>20.974981278379804</v>
      </c>
      <c r="R64" s="9">
        <f t="shared" si="140"/>
        <v>20.974981278379804</v>
      </c>
      <c r="S64" s="9">
        <f t="shared" si="140"/>
        <v>20.974981278379804</v>
      </c>
      <c r="T64" s="9">
        <f t="shared" si="140"/>
        <v>20.974981278379804</v>
      </c>
      <c r="U64" s="9">
        <f t="shared" si="140"/>
        <v>20.974981278379804</v>
      </c>
      <c r="V64" s="9">
        <f t="shared" si="140"/>
        <v>20.974981278379804</v>
      </c>
      <c r="W64" s="9">
        <f t="shared" si="140"/>
        <v>20.974981278379804</v>
      </c>
      <c r="X64" s="9">
        <f t="shared" si="140"/>
        <v>20.974981278379804</v>
      </c>
      <c r="Y64" s="9">
        <f t="shared" si="140"/>
        <v>20.974981278379804</v>
      </c>
      <c r="Z64" s="9">
        <f t="shared" si="140"/>
        <v>20.974981278379804</v>
      </c>
      <c r="AA64" s="9">
        <f t="shared" si="140"/>
        <v>20.974981278379804</v>
      </c>
      <c r="AB64" s="9">
        <f t="shared" si="140"/>
        <v>20.974981278379804</v>
      </c>
      <c r="AC64" s="9">
        <f t="shared" si="140"/>
        <v>20.974981278379804</v>
      </c>
      <c r="AD64" s="9">
        <f t="shared" si="140"/>
        <v>20.974981278379804</v>
      </c>
      <c r="AE64" s="9">
        <f t="shared" si="140"/>
        <v>20.974981278379804</v>
      </c>
      <c r="AF64" s="9">
        <f t="shared" si="140"/>
        <v>20.974981278379804</v>
      </c>
      <c r="AG64" s="9">
        <f t="shared" si="140"/>
        <v>20.974981278379804</v>
      </c>
      <c r="AH64" s="9">
        <f t="shared" si="140"/>
        <v>20.974981278379804</v>
      </c>
      <c r="AI64" s="9">
        <f t="shared" si="140"/>
        <v>20.974981278379804</v>
      </c>
      <c r="AJ64" s="9">
        <f t="shared" si="140"/>
        <v>20.974981278379804</v>
      </c>
      <c r="AK64" s="9">
        <f t="shared" si="140"/>
        <v>20.974981278379804</v>
      </c>
      <c r="AL64" s="17">
        <f>AVERAGE(Ипотека!AL64:CH64)</f>
        <v>21.882324709578974</v>
      </c>
      <c r="AM64" s="9">
        <f t="shared" si="8"/>
        <v>21.882324709578974</v>
      </c>
      <c r="AN64" s="9">
        <f t="shared" si="138"/>
        <v>21.882324709578974</v>
      </c>
      <c r="AO64" s="9">
        <f t="shared" si="138"/>
        <v>21.882324709578974</v>
      </c>
      <c r="AP64" s="9">
        <f t="shared" si="138"/>
        <v>21.882324709578974</v>
      </c>
      <c r="AQ64" s="9">
        <f t="shared" si="138"/>
        <v>21.882324709578974</v>
      </c>
      <c r="AR64" s="9">
        <f t="shared" si="138"/>
        <v>21.882324709578974</v>
      </c>
      <c r="AS64" s="9">
        <f t="shared" si="138"/>
        <v>21.882324709578974</v>
      </c>
      <c r="AT64" s="9">
        <f t="shared" si="138"/>
        <v>21.882324709578974</v>
      </c>
      <c r="AU64" s="9">
        <f t="shared" si="138"/>
        <v>21.882324709578974</v>
      </c>
      <c r="AV64" s="9">
        <f t="shared" si="138"/>
        <v>21.882324709578974</v>
      </c>
      <c r="AW64" s="9">
        <f t="shared" si="138"/>
        <v>21.882324709578974</v>
      </c>
      <c r="AX64" s="9">
        <f t="shared" si="138"/>
        <v>21.882324709578974</v>
      </c>
      <c r="AY64" s="9">
        <f t="shared" si="138"/>
        <v>21.882324709578974</v>
      </c>
      <c r="AZ64" s="9">
        <f t="shared" si="138"/>
        <v>21.882324709578974</v>
      </c>
      <c r="BA64" s="9">
        <f t="shared" si="138"/>
        <v>21.882324709578974</v>
      </c>
      <c r="BB64" s="9">
        <f t="shared" si="138"/>
        <v>21.882324709578974</v>
      </c>
      <c r="BC64" s="9">
        <f t="shared" si="138"/>
        <v>21.882324709578974</v>
      </c>
      <c r="BD64" s="9">
        <f t="shared" si="138"/>
        <v>21.882324709578974</v>
      </c>
      <c r="BE64" s="9">
        <f t="shared" si="138"/>
        <v>21.882324709578974</v>
      </c>
      <c r="BF64" s="9">
        <f t="shared" si="138"/>
        <v>21.882324709578974</v>
      </c>
      <c r="BG64" s="9">
        <f t="shared" si="138"/>
        <v>21.882324709578974</v>
      </c>
      <c r="BH64" s="9">
        <f t="shared" si="138"/>
        <v>21.882324709578974</v>
      </c>
      <c r="BI64" s="9">
        <f t="shared" si="138"/>
        <v>21.882324709578974</v>
      </c>
      <c r="BJ64" s="9">
        <f t="shared" si="138"/>
        <v>21.882324709578974</v>
      </c>
      <c r="BK64" s="9">
        <f t="shared" si="138"/>
        <v>21.882324709578974</v>
      </c>
      <c r="BL64" s="9">
        <f t="shared" si="138"/>
        <v>21.882324709578974</v>
      </c>
      <c r="BM64" s="9">
        <f t="shared" si="138"/>
        <v>21.882324709578974</v>
      </c>
      <c r="BN64" s="9">
        <f t="shared" si="138"/>
        <v>21.882324709578974</v>
      </c>
      <c r="BO64" s="9">
        <f t="shared" si="138"/>
        <v>21.882324709578974</v>
      </c>
      <c r="BP64" s="9">
        <f t="shared" si="138"/>
        <v>21.882324709578974</v>
      </c>
      <c r="BQ64" s="9">
        <f t="shared" si="138"/>
        <v>21.882324709578974</v>
      </c>
      <c r="BR64" s="9">
        <f t="shared" si="138"/>
        <v>21.882324709578974</v>
      </c>
      <c r="BS64" s="9">
        <f t="shared" si="138"/>
        <v>21.882324709578974</v>
      </c>
      <c r="BT64" s="9">
        <f t="shared" si="138"/>
        <v>21.882324709578974</v>
      </c>
      <c r="BU64" s="9">
        <f t="shared" si="138"/>
        <v>21.882324709578974</v>
      </c>
      <c r="BV64" s="9">
        <f t="shared" si="138"/>
        <v>21.882324709578974</v>
      </c>
      <c r="BW64" s="9">
        <f t="shared" si="138"/>
        <v>21.882324709578974</v>
      </c>
      <c r="BX64" s="9">
        <f t="shared" si="138"/>
        <v>21.882324709578974</v>
      </c>
      <c r="BY64" s="9">
        <f t="shared" si="138"/>
        <v>21.882324709578974</v>
      </c>
      <c r="BZ64" s="9">
        <f t="shared" si="138"/>
        <v>21.882324709578974</v>
      </c>
      <c r="CA64" s="9">
        <f t="shared" si="138"/>
        <v>21.882324709578974</v>
      </c>
      <c r="CB64" s="9">
        <f t="shared" si="138"/>
        <v>21.882324709578974</v>
      </c>
      <c r="CC64" s="9">
        <f t="shared" si="138"/>
        <v>21.882324709578974</v>
      </c>
      <c r="CD64" s="9">
        <f t="shared" si="138"/>
        <v>21.882324709578974</v>
      </c>
      <c r="CE64" s="9">
        <f t="shared" si="138"/>
        <v>21.882324709578974</v>
      </c>
      <c r="CF64" s="9">
        <f t="shared" si="138"/>
        <v>21.882324709578974</v>
      </c>
      <c r="CG64" s="9">
        <f t="shared" si="138"/>
        <v>21.882324709578974</v>
      </c>
      <c r="CH64" s="9">
        <f t="shared" si="138"/>
        <v>21.882324709578974</v>
      </c>
      <c r="CI64" s="9">
        <f t="shared" si="3"/>
        <v>21.882324709578974</v>
      </c>
      <c r="CJ64" s="9">
        <f t="shared" si="3"/>
        <v>21.882324709578974</v>
      </c>
      <c r="CK64" s="9">
        <f t="shared" si="3"/>
        <v>21.882324709578974</v>
      </c>
      <c r="CL64" s="9">
        <f t="shared" si="3"/>
        <v>21.882324709578974</v>
      </c>
      <c r="CM64" s="9">
        <f t="shared" si="4"/>
        <v>21.882324709578974</v>
      </c>
      <c r="CN64" s="9">
        <f t="shared" si="4"/>
        <v>21.882324709578974</v>
      </c>
      <c r="CO64" s="9">
        <f t="shared" si="4"/>
        <v>21.882324709578974</v>
      </c>
      <c r="CP64" s="9">
        <f t="shared" si="4"/>
        <v>21.882324709578974</v>
      </c>
      <c r="CQ64" s="9">
        <f t="shared" si="9"/>
        <v>21.882324709578974</v>
      </c>
      <c r="CR64" s="9">
        <f t="shared" si="5"/>
        <v>21.882324709578974</v>
      </c>
      <c r="CS64" s="9">
        <f t="shared" si="9"/>
        <v>21.882324709578974</v>
      </c>
    </row>
    <row r="65" spans="1:97" x14ac:dyDescent="0.25">
      <c r="A65" s="8" t="s">
        <v>66</v>
      </c>
      <c r="B65" s="9">
        <f>AVERAGE(Ипотека!Z65:BV65)</f>
        <v>16.385401272822008</v>
      </c>
      <c r="C65" s="9">
        <f>$B$65</f>
        <v>16.385401272822008</v>
      </c>
      <c r="D65" s="9">
        <f t="shared" ref="D65:J65" si="141">$B$65</f>
        <v>16.385401272822008</v>
      </c>
      <c r="E65" s="9">
        <f t="shared" si="141"/>
        <v>16.385401272822008</v>
      </c>
      <c r="F65" s="9">
        <f t="shared" si="141"/>
        <v>16.385401272822008</v>
      </c>
      <c r="G65" s="9">
        <f t="shared" si="141"/>
        <v>16.385401272822008</v>
      </c>
      <c r="H65" s="9">
        <f t="shared" si="141"/>
        <v>16.385401272822008</v>
      </c>
      <c r="I65" s="9">
        <f t="shared" si="141"/>
        <v>16.385401272822008</v>
      </c>
      <c r="J65" s="9">
        <f t="shared" si="141"/>
        <v>16.385401272822008</v>
      </c>
      <c r="K65" s="9">
        <f t="shared" ref="K65:AK65" si="142">$B$65</f>
        <v>16.385401272822008</v>
      </c>
      <c r="L65" s="9">
        <f t="shared" si="142"/>
        <v>16.385401272822008</v>
      </c>
      <c r="M65" s="9">
        <f t="shared" si="142"/>
        <v>16.385401272822008</v>
      </c>
      <c r="N65" s="9">
        <f t="shared" si="142"/>
        <v>16.385401272822008</v>
      </c>
      <c r="O65" s="9">
        <f t="shared" si="142"/>
        <v>16.385401272822008</v>
      </c>
      <c r="P65" s="9">
        <f t="shared" si="142"/>
        <v>16.385401272822008</v>
      </c>
      <c r="Q65" s="9">
        <f t="shared" si="142"/>
        <v>16.385401272822008</v>
      </c>
      <c r="R65" s="9">
        <f t="shared" si="142"/>
        <v>16.385401272822008</v>
      </c>
      <c r="S65" s="9">
        <f t="shared" si="142"/>
        <v>16.385401272822008</v>
      </c>
      <c r="T65" s="9">
        <f t="shared" si="142"/>
        <v>16.385401272822008</v>
      </c>
      <c r="U65" s="9">
        <f t="shared" si="142"/>
        <v>16.385401272822008</v>
      </c>
      <c r="V65" s="9">
        <f t="shared" si="142"/>
        <v>16.385401272822008</v>
      </c>
      <c r="W65" s="9">
        <f t="shared" si="142"/>
        <v>16.385401272822008</v>
      </c>
      <c r="X65" s="9">
        <f t="shared" si="142"/>
        <v>16.385401272822008</v>
      </c>
      <c r="Y65" s="9">
        <f t="shared" si="142"/>
        <v>16.385401272822008</v>
      </c>
      <c r="Z65" s="9">
        <f t="shared" si="142"/>
        <v>16.385401272822008</v>
      </c>
      <c r="AA65" s="9">
        <f t="shared" si="142"/>
        <v>16.385401272822008</v>
      </c>
      <c r="AB65" s="9">
        <f t="shared" si="142"/>
        <v>16.385401272822008</v>
      </c>
      <c r="AC65" s="9">
        <f t="shared" si="142"/>
        <v>16.385401272822008</v>
      </c>
      <c r="AD65" s="9">
        <f t="shared" si="142"/>
        <v>16.385401272822008</v>
      </c>
      <c r="AE65" s="9">
        <f t="shared" si="142"/>
        <v>16.385401272822008</v>
      </c>
      <c r="AF65" s="9">
        <f t="shared" si="142"/>
        <v>16.385401272822008</v>
      </c>
      <c r="AG65" s="9">
        <f t="shared" si="142"/>
        <v>16.385401272822008</v>
      </c>
      <c r="AH65" s="9">
        <f t="shared" si="142"/>
        <v>16.385401272822008</v>
      </c>
      <c r="AI65" s="9">
        <f t="shared" si="142"/>
        <v>16.385401272822008</v>
      </c>
      <c r="AJ65" s="9">
        <f t="shared" si="142"/>
        <v>16.385401272822008</v>
      </c>
      <c r="AK65" s="9">
        <f t="shared" si="142"/>
        <v>16.385401272822008</v>
      </c>
      <c r="AL65" s="17">
        <f>AVERAGE(Ипотека!AL65:CH65)</f>
        <v>16.869093072087747</v>
      </c>
      <c r="AM65" s="9">
        <f t="shared" si="8"/>
        <v>16.869093072087747</v>
      </c>
      <c r="AN65" s="9">
        <f t="shared" si="138"/>
        <v>16.869093072087747</v>
      </c>
      <c r="AO65" s="9">
        <f t="shared" si="138"/>
        <v>16.869093072087747</v>
      </c>
      <c r="AP65" s="9">
        <f t="shared" si="138"/>
        <v>16.869093072087747</v>
      </c>
      <c r="AQ65" s="9">
        <f t="shared" si="138"/>
        <v>16.869093072087747</v>
      </c>
      <c r="AR65" s="9">
        <f t="shared" si="138"/>
        <v>16.869093072087747</v>
      </c>
      <c r="AS65" s="9">
        <f t="shared" si="138"/>
        <v>16.869093072087747</v>
      </c>
      <c r="AT65" s="9">
        <f t="shared" si="138"/>
        <v>16.869093072087747</v>
      </c>
      <c r="AU65" s="9">
        <f t="shared" si="138"/>
        <v>16.869093072087747</v>
      </c>
      <c r="AV65" s="9">
        <f t="shared" si="138"/>
        <v>16.869093072087747</v>
      </c>
      <c r="AW65" s="9">
        <f t="shared" si="138"/>
        <v>16.869093072087747</v>
      </c>
      <c r="AX65" s="9">
        <f t="shared" si="138"/>
        <v>16.869093072087747</v>
      </c>
      <c r="AY65" s="9">
        <f t="shared" si="138"/>
        <v>16.869093072087747</v>
      </c>
      <c r="AZ65" s="9">
        <f t="shared" si="138"/>
        <v>16.869093072087747</v>
      </c>
      <c r="BA65" s="9">
        <f t="shared" si="138"/>
        <v>16.869093072087747</v>
      </c>
      <c r="BB65" s="9">
        <f t="shared" si="138"/>
        <v>16.869093072087747</v>
      </c>
      <c r="BC65" s="9">
        <f t="shared" si="138"/>
        <v>16.869093072087747</v>
      </c>
      <c r="BD65" s="9">
        <f t="shared" si="138"/>
        <v>16.869093072087747</v>
      </c>
      <c r="BE65" s="9">
        <f t="shared" si="138"/>
        <v>16.869093072087747</v>
      </c>
      <c r="BF65" s="9">
        <f t="shared" si="138"/>
        <v>16.869093072087747</v>
      </c>
      <c r="BG65" s="9">
        <f t="shared" si="138"/>
        <v>16.869093072087747</v>
      </c>
      <c r="BH65" s="9">
        <f t="shared" si="138"/>
        <v>16.869093072087747</v>
      </c>
      <c r="BI65" s="9">
        <f t="shared" si="138"/>
        <v>16.869093072087747</v>
      </c>
      <c r="BJ65" s="9">
        <f t="shared" si="138"/>
        <v>16.869093072087747</v>
      </c>
      <c r="BK65" s="9">
        <f t="shared" si="138"/>
        <v>16.869093072087747</v>
      </c>
      <c r="BL65" s="9">
        <f t="shared" si="138"/>
        <v>16.869093072087747</v>
      </c>
      <c r="BM65" s="9">
        <f t="shared" si="138"/>
        <v>16.869093072087747</v>
      </c>
      <c r="BN65" s="9">
        <f t="shared" si="138"/>
        <v>16.869093072087747</v>
      </c>
      <c r="BO65" s="9">
        <f t="shared" si="138"/>
        <v>16.869093072087747</v>
      </c>
      <c r="BP65" s="9">
        <f t="shared" si="138"/>
        <v>16.869093072087747</v>
      </c>
      <c r="BQ65" s="9">
        <f t="shared" si="138"/>
        <v>16.869093072087747</v>
      </c>
      <c r="BR65" s="9">
        <f t="shared" si="138"/>
        <v>16.869093072087747</v>
      </c>
      <c r="BS65" s="9">
        <f t="shared" si="138"/>
        <v>16.869093072087747</v>
      </c>
      <c r="BT65" s="9">
        <f t="shared" si="138"/>
        <v>16.869093072087747</v>
      </c>
      <c r="BU65" s="9">
        <f t="shared" si="138"/>
        <v>16.869093072087747</v>
      </c>
      <c r="BV65" s="9">
        <f t="shared" si="138"/>
        <v>16.869093072087747</v>
      </c>
      <c r="BW65" s="9">
        <f t="shared" si="138"/>
        <v>16.869093072087747</v>
      </c>
      <c r="BX65" s="9">
        <f t="shared" si="138"/>
        <v>16.869093072087747</v>
      </c>
      <c r="BY65" s="9">
        <f t="shared" si="138"/>
        <v>16.869093072087747</v>
      </c>
      <c r="BZ65" s="9">
        <f t="shared" si="138"/>
        <v>16.869093072087747</v>
      </c>
      <c r="CA65" s="9">
        <f t="shared" si="138"/>
        <v>16.869093072087747</v>
      </c>
      <c r="CB65" s="9">
        <f t="shared" si="138"/>
        <v>16.869093072087747</v>
      </c>
      <c r="CC65" s="9">
        <f t="shared" si="138"/>
        <v>16.869093072087747</v>
      </c>
      <c r="CD65" s="9">
        <f t="shared" si="138"/>
        <v>16.869093072087747</v>
      </c>
      <c r="CE65" s="9">
        <f t="shared" si="138"/>
        <v>16.869093072087747</v>
      </c>
      <c r="CF65" s="9">
        <f t="shared" si="138"/>
        <v>16.869093072087747</v>
      </c>
      <c r="CG65" s="9">
        <f t="shared" si="138"/>
        <v>16.869093072087747</v>
      </c>
      <c r="CH65" s="9">
        <f t="shared" si="138"/>
        <v>16.869093072087747</v>
      </c>
      <c r="CI65" s="9">
        <f t="shared" si="3"/>
        <v>16.869093072087747</v>
      </c>
      <c r="CJ65" s="9">
        <f t="shared" si="3"/>
        <v>16.869093072087747</v>
      </c>
      <c r="CK65" s="9">
        <f t="shared" si="3"/>
        <v>16.869093072087747</v>
      </c>
      <c r="CL65" s="9">
        <f t="shared" si="3"/>
        <v>16.869093072087747</v>
      </c>
      <c r="CM65" s="9">
        <f t="shared" si="4"/>
        <v>16.869093072087747</v>
      </c>
      <c r="CN65" s="9">
        <f t="shared" si="4"/>
        <v>16.869093072087747</v>
      </c>
      <c r="CO65" s="9">
        <f t="shared" si="4"/>
        <v>16.869093072087747</v>
      </c>
      <c r="CP65" s="9">
        <f t="shared" si="4"/>
        <v>16.869093072087747</v>
      </c>
      <c r="CQ65" s="9">
        <f t="shared" si="9"/>
        <v>16.869093072087747</v>
      </c>
      <c r="CR65" s="9">
        <f t="shared" si="5"/>
        <v>16.869093072087747</v>
      </c>
      <c r="CS65" s="9">
        <f t="shared" si="9"/>
        <v>16.869093072087747</v>
      </c>
    </row>
    <row r="66" spans="1:97" ht="63" x14ac:dyDescent="0.25">
      <c r="A66" s="10" t="s">
        <v>94</v>
      </c>
      <c r="B66" s="9">
        <f>AVERAGE(Ипотека!Z66:BV66)</f>
        <v>14.164873763042621</v>
      </c>
      <c r="C66" s="9">
        <f>$B$66</f>
        <v>14.164873763042621</v>
      </c>
      <c r="D66" s="9">
        <f t="shared" ref="D66:J66" si="143">$B$66</f>
        <v>14.164873763042621</v>
      </c>
      <c r="E66" s="9">
        <f t="shared" si="143"/>
        <v>14.164873763042621</v>
      </c>
      <c r="F66" s="9">
        <f t="shared" si="143"/>
        <v>14.164873763042621</v>
      </c>
      <c r="G66" s="9">
        <f t="shared" si="143"/>
        <v>14.164873763042621</v>
      </c>
      <c r="H66" s="9">
        <f t="shared" si="143"/>
        <v>14.164873763042621</v>
      </c>
      <c r="I66" s="9">
        <f t="shared" si="143"/>
        <v>14.164873763042621</v>
      </c>
      <c r="J66" s="9">
        <f t="shared" si="143"/>
        <v>14.164873763042621</v>
      </c>
      <c r="K66" s="9">
        <f t="shared" ref="K66:AK66" si="144">$B$66</f>
        <v>14.164873763042621</v>
      </c>
      <c r="L66" s="9">
        <f t="shared" si="144"/>
        <v>14.164873763042621</v>
      </c>
      <c r="M66" s="9">
        <f t="shared" si="144"/>
        <v>14.164873763042621</v>
      </c>
      <c r="N66" s="9">
        <f t="shared" si="144"/>
        <v>14.164873763042621</v>
      </c>
      <c r="O66" s="9">
        <f t="shared" si="144"/>
        <v>14.164873763042621</v>
      </c>
      <c r="P66" s="9">
        <f t="shared" si="144"/>
        <v>14.164873763042621</v>
      </c>
      <c r="Q66" s="9">
        <f t="shared" si="144"/>
        <v>14.164873763042621</v>
      </c>
      <c r="R66" s="9">
        <f t="shared" si="144"/>
        <v>14.164873763042621</v>
      </c>
      <c r="S66" s="9">
        <f t="shared" si="144"/>
        <v>14.164873763042621</v>
      </c>
      <c r="T66" s="9">
        <f t="shared" si="144"/>
        <v>14.164873763042621</v>
      </c>
      <c r="U66" s="9">
        <f t="shared" si="144"/>
        <v>14.164873763042621</v>
      </c>
      <c r="V66" s="9">
        <f t="shared" si="144"/>
        <v>14.164873763042621</v>
      </c>
      <c r="W66" s="9">
        <f t="shared" si="144"/>
        <v>14.164873763042621</v>
      </c>
      <c r="X66" s="9">
        <f t="shared" si="144"/>
        <v>14.164873763042621</v>
      </c>
      <c r="Y66" s="9">
        <f t="shared" si="144"/>
        <v>14.164873763042621</v>
      </c>
      <c r="Z66" s="9">
        <f t="shared" si="144"/>
        <v>14.164873763042621</v>
      </c>
      <c r="AA66" s="9">
        <f t="shared" si="144"/>
        <v>14.164873763042621</v>
      </c>
      <c r="AB66" s="9">
        <f t="shared" si="144"/>
        <v>14.164873763042621</v>
      </c>
      <c r="AC66" s="9">
        <f t="shared" si="144"/>
        <v>14.164873763042621</v>
      </c>
      <c r="AD66" s="9">
        <f t="shared" si="144"/>
        <v>14.164873763042621</v>
      </c>
      <c r="AE66" s="9">
        <f t="shared" si="144"/>
        <v>14.164873763042621</v>
      </c>
      <c r="AF66" s="9">
        <f t="shared" si="144"/>
        <v>14.164873763042621</v>
      </c>
      <c r="AG66" s="9">
        <f t="shared" si="144"/>
        <v>14.164873763042621</v>
      </c>
      <c r="AH66" s="9">
        <f t="shared" si="144"/>
        <v>14.164873763042621</v>
      </c>
      <c r="AI66" s="9">
        <f t="shared" si="144"/>
        <v>14.164873763042621</v>
      </c>
      <c r="AJ66" s="9">
        <f t="shared" si="144"/>
        <v>14.164873763042621</v>
      </c>
      <c r="AK66" s="9">
        <f t="shared" si="144"/>
        <v>14.164873763042621</v>
      </c>
      <c r="AL66" s="17">
        <f>AVERAGE(Ипотека!AL66:CH66)</f>
        <v>13.964918127151357</v>
      </c>
      <c r="AM66" s="9">
        <f t="shared" si="8"/>
        <v>13.964918127151357</v>
      </c>
      <c r="AN66" s="9">
        <f t="shared" si="138"/>
        <v>13.964918127151357</v>
      </c>
      <c r="AO66" s="9">
        <f t="shared" si="138"/>
        <v>13.964918127151357</v>
      </c>
      <c r="AP66" s="9">
        <f t="shared" si="138"/>
        <v>13.964918127151357</v>
      </c>
      <c r="AQ66" s="9">
        <f t="shared" si="138"/>
        <v>13.964918127151357</v>
      </c>
      <c r="AR66" s="9">
        <f t="shared" si="138"/>
        <v>13.964918127151357</v>
      </c>
      <c r="AS66" s="9">
        <f t="shared" si="138"/>
        <v>13.964918127151357</v>
      </c>
      <c r="AT66" s="9">
        <f t="shared" si="138"/>
        <v>13.964918127151357</v>
      </c>
      <c r="AU66" s="9">
        <f t="shared" si="138"/>
        <v>13.964918127151357</v>
      </c>
      <c r="AV66" s="9">
        <f t="shared" si="138"/>
        <v>13.964918127151357</v>
      </c>
      <c r="AW66" s="9">
        <f t="shared" si="138"/>
        <v>13.964918127151357</v>
      </c>
      <c r="AX66" s="9">
        <f t="shared" si="138"/>
        <v>13.964918127151357</v>
      </c>
      <c r="AY66" s="9">
        <f t="shared" si="138"/>
        <v>13.964918127151357</v>
      </c>
      <c r="AZ66" s="9">
        <f t="shared" si="138"/>
        <v>13.964918127151357</v>
      </c>
      <c r="BA66" s="9">
        <f t="shared" si="138"/>
        <v>13.964918127151357</v>
      </c>
      <c r="BB66" s="9">
        <f t="shared" si="138"/>
        <v>13.964918127151357</v>
      </c>
      <c r="BC66" s="9">
        <f t="shared" si="138"/>
        <v>13.964918127151357</v>
      </c>
      <c r="BD66" s="9">
        <f t="shared" si="138"/>
        <v>13.964918127151357</v>
      </c>
      <c r="BE66" s="9">
        <f t="shared" si="138"/>
        <v>13.964918127151357</v>
      </c>
      <c r="BF66" s="9">
        <f t="shared" si="138"/>
        <v>13.964918127151357</v>
      </c>
      <c r="BG66" s="9">
        <f t="shared" si="138"/>
        <v>13.964918127151357</v>
      </c>
      <c r="BH66" s="9">
        <f t="shared" si="138"/>
        <v>13.964918127151357</v>
      </c>
      <c r="BI66" s="9">
        <f t="shared" si="138"/>
        <v>13.964918127151357</v>
      </c>
      <c r="BJ66" s="9">
        <f t="shared" si="138"/>
        <v>13.964918127151357</v>
      </c>
      <c r="BK66" s="9">
        <f t="shared" si="138"/>
        <v>13.964918127151357</v>
      </c>
      <c r="BL66" s="9">
        <f t="shared" si="138"/>
        <v>13.964918127151357</v>
      </c>
      <c r="BM66" s="9">
        <f t="shared" si="138"/>
        <v>13.964918127151357</v>
      </c>
      <c r="BN66" s="9">
        <f t="shared" si="138"/>
        <v>13.964918127151357</v>
      </c>
      <c r="BO66" s="9">
        <f t="shared" si="138"/>
        <v>13.964918127151357</v>
      </c>
      <c r="BP66" s="9">
        <f t="shared" si="138"/>
        <v>13.964918127151357</v>
      </c>
      <c r="BQ66" s="9">
        <f t="shared" si="138"/>
        <v>13.964918127151357</v>
      </c>
      <c r="BR66" s="9">
        <f t="shared" si="138"/>
        <v>13.964918127151357</v>
      </c>
      <c r="BS66" s="9">
        <f t="shared" si="138"/>
        <v>13.964918127151357</v>
      </c>
      <c r="BT66" s="9">
        <f t="shared" si="138"/>
        <v>13.964918127151357</v>
      </c>
      <c r="BU66" s="9">
        <f t="shared" si="138"/>
        <v>13.964918127151357</v>
      </c>
      <c r="BV66" s="9">
        <f t="shared" si="138"/>
        <v>13.964918127151357</v>
      </c>
      <c r="BW66" s="9">
        <f t="shared" si="138"/>
        <v>13.964918127151357</v>
      </c>
      <c r="BX66" s="9">
        <f t="shared" si="138"/>
        <v>13.964918127151357</v>
      </c>
      <c r="BY66" s="9">
        <f t="shared" si="138"/>
        <v>13.964918127151357</v>
      </c>
      <c r="BZ66" s="9">
        <f t="shared" si="138"/>
        <v>13.964918127151357</v>
      </c>
      <c r="CA66" s="9">
        <f t="shared" si="138"/>
        <v>13.964918127151357</v>
      </c>
      <c r="CB66" s="9">
        <f t="shared" si="138"/>
        <v>13.964918127151357</v>
      </c>
      <c r="CC66" s="9">
        <f t="shared" si="138"/>
        <v>13.964918127151357</v>
      </c>
      <c r="CD66" s="9">
        <f t="shared" si="138"/>
        <v>13.964918127151357</v>
      </c>
      <c r="CE66" s="9">
        <f t="shared" si="138"/>
        <v>13.964918127151357</v>
      </c>
      <c r="CF66" s="9">
        <f t="shared" si="138"/>
        <v>13.964918127151357</v>
      </c>
      <c r="CG66" s="9">
        <f t="shared" si="138"/>
        <v>13.964918127151357</v>
      </c>
      <c r="CH66" s="9">
        <f t="shared" si="138"/>
        <v>13.964918127151357</v>
      </c>
      <c r="CI66" s="9">
        <f t="shared" si="3"/>
        <v>13.964918127151357</v>
      </c>
      <c r="CJ66" s="9">
        <f t="shared" si="3"/>
        <v>13.964918127151357</v>
      </c>
      <c r="CK66" s="9">
        <f t="shared" si="3"/>
        <v>13.964918127151357</v>
      </c>
      <c r="CL66" s="9">
        <f t="shared" ref="CL66:CR66" si="145">CK66</f>
        <v>13.964918127151357</v>
      </c>
      <c r="CM66" s="9">
        <f t="shared" si="4"/>
        <v>13.964918127151357</v>
      </c>
      <c r="CN66" s="9">
        <f t="shared" si="145"/>
        <v>13.964918127151357</v>
      </c>
      <c r="CO66" s="9">
        <f t="shared" si="4"/>
        <v>13.964918127151357</v>
      </c>
      <c r="CP66" s="9">
        <f t="shared" si="145"/>
        <v>13.964918127151357</v>
      </c>
      <c r="CQ66" s="9">
        <f t="shared" si="9"/>
        <v>13.964918127151357</v>
      </c>
      <c r="CR66" s="9">
        <f t="shared" si="145"/>
        <v>13.964918127151357</v>
      </c>
      <c r="CS66" s="9">
        <f t="shared" si="9"/>
        <v>13.964918127151357</v>
      </c>
    </row>
    <row r="67" spans="1:97" ht="31.5" x14ac:dyDescent="0.25">
      <c r="A67" s="10" t="s">
        <v>95</v>
      </c>
      <c r="B67" s="9">
        <f>AVERAGE(Ипотека!Z67:BV67)</f>
        <v>12.530058512932298</v>
      </c>
      <c r="C67" s="9">
        <f>$B$67</f>
        <v>12.530058512932298</v>
      </c>
      <c r="D67" s="9">
        <f t="shared" ref="D67:J67" si="146">$B$67</f>
        <v>12.530058512932298</v>
      </c>
      <c r="E67" s="9">
        <f t="shared" si="146"/>
        <v>12.530058512932298</v>
      </c>
      <c r="F67" s="9">
        <f t="shared" si="146"/>
        <v>12.530058512932298</v>
      </c>
      <c r="G67" s="9">
        <f t="shared" si="146"/>
        <v>12.530058512932298</v>
      </c>
      <c r="H67" s="9">
        <f t="shared" si="146"/>
        <v>12.530058512932298</v>
      </c>
      <c r="I67" s="9">
        <f t="shared" si="146"/>
        <v>12.530058512932298</v>
      </c>
      <c r="J67" s="9">
        <f t="shared" si="146"/>
        <v>12.530058512932298</v>
      </c>
      <c r="K67" s="9">
        <f t="shared" ref="K67:AK67" si="147">$B$67</f>
        <v>12.530058512932298</v>
      </c>
      <c r="L67" s="9">
        <f t="shared" si="147"/>
        <v>12.530058512932298</v>
      </c>
      <c r="M67" s="9">
        <f t="shared" si="147"/>
        <v>12.530058512932298</v>
      </c>
      <c r="N67" s="9">
        <f t="shared" si="147"/>
        <v>12.530058512932298</v>
      </c>
      <c r="O67" s="9">
        <f t="shared" si="147"/>
        <v>12.530058512932298</v>
      </c>
      <c r="P67" s="9">
        <f t="shared" si="147"/>
        <v>12.530058512932298</v>
      </c>
      <c r="Q67" s="9">
        <f t="shared" si="147"/>
        <v>12.530058512932298</v>
      </c>
      <c r="R67" s="9">
        <f t="shared" si="147"/>
        <v>12.530058512932298</v>
      </c>
      <c r="S67" s="9">
        <f t="shared" si="147"/>
        <v>12.530058512932298</v>
      </c>
      <c r="T67" s="9">
        <f t="shared" si="147"/>
        <v>12.530058512932298</v>
      </c>
      <c r="U67" s="9">
        <f t="shared" si="147"/>
        <v>12.530058512932298</v>
      </c>
      <c r="V67" s="9">
        <f t="shared" si="147"/>
        <v>12.530058512932298</v>
      </c>
      <c r="W67" s="9">
        <f t="shared" si="147"/>
        <v>12.530058512932298</v>
      </c>
      <c r="X67" s="9">
        <f t="shared" si="147"/>
        <v>12.530058512932298</v>
      </c>
      <c r="Y67" s="9">
        <f t="shared" si="147"/>
        <v>12.530058512932298</v>
      </c>
      <c r="Z67" s="9">
        <f t="shared" si="147"/>
        <v>12.530058512932298</v>
      </c>
      <c r="AA67" s="9">
        <f t="shared" si="147"/>
        <v>12.530058512932298</v>
      </c>
      <c r="AB67" s="9">
        <f t="shared" si="147"/>
        <v>12.530058512932298</v>
      </c>
      <c r="AC67" s="9">
        <f t="shared" si="147"/>
        <v>12.530058512932298</v>
      </c>
      <c r="AD67" s="9">
        <f t="shared" si="147"/>
        <v>12.530058512932298</v>
      </c>
      <c r="AE67" s="9">
        <f t="shared" si="147"/>
        <v>12.530058512932298</v>
      </c>
      <c r="AF67" s="9">
        <f t="shared" si="147"/>
        <v>12.530058512932298</v>
      </c>
      <c r="AG67" s="9">
        <f t="shared" si="147"/>
        <v>12.530058512932298</v>
      </c>
      <c r="AH67" s="9">
        <f t="shared" si="147"/>
        <v>12.530058512932298</v>
      </c>
      <c r="AI67" s="9">
        <f t="shared" si="147"/>
        <v>12.530058512932298</v>
      </c>
      <c r="AJ67" s="9">
        <f t="shared" si="147"/>
        <v>12.530058512932298</v>
      </c>
      <c r="AK67" s="9">
        <f t="shared" si="147"/>
        <v>12.530058512932298</v>
      </c>
      <c r="AL67" s="17">
        <f>AVERAGE(Ипотека!AL67:CH67)</f>
        <v>11.91595719578206</v>
      </c>
      <c r="AM67" s="9">
        <f t="shared" si="8"/>
        <v>11.91595719578206</v>
      </c>
      <c r="AN67" s="9">
        <f t="shared" si="138"/>
        <v>11.91595719578206</v>
      </c>
      <c r="AO67" s="9">
        <f t="shared" si="138"/>
        <v>11.91595719578206</v>
      </c>
      <c r="AP67" s="9">
        <f t="shared" si="138"/>
        <v>11.91595719578206</v>
      </c>
      <c r="AQ67" s="9">
        <f t="shared" si="138"/>
        <v>11.91595719578206</v>
      </c>
      <c r="AR67" s="9">
        <f t="shared" si="138"/>
        <v>11.91595719578206</v>
      </c>
      <c r="AS67" s="9">
        <f t="shared" si="138"/>
        <v>11.91595719578206</v>
      </c>
      <c r="AT67" s="9">
        <f t="shared" si="138"/>
        <v>11.91595719578206</v>
      </c>
      <c r="AU67" s="9">
        <f t="shared" si="138"/>
        <v>11.91595719578206</v>
      </c>
      <c r="AV67" s="9">
        <f t="shared" si="138"/>
        <v>11.91595719578206</v>
      </c>
      <c r="AW67" s="9">
        <f t="shared" si="138"/>
        <v>11.91595719578206</v>
      </c>
      <c r="AX67" s="9">
        <f t="shared" si="138"/>
        <v>11.91595719578206</v>
      </c>
      <c r="AY67" s="9">
        <f t="shared" si="138"/>
        <v>11.91595719578206</v>
      </c>
      <c r="AZ67" s="9">
        <f t="shared" si="138"/>
        <v>11.91595719578206</v>
      </c>
      <c r="BA67" s="9">
        <f t="shared" si="138"/>
        <v>11.91595719578206</v>
      </c>
      <c r="BB67" s="9">
        <f t="shared" si="138"/>
        <v>11.91595719578206</v>
      </c>
      <c r="BC67" s="9">
        <f t="shared" si="138"/>
        <v>11.91595719578206</v>
      </c>
      <c r="BD67" s="9">
        <f t="shared" si="138"/>
        <v>11.91595719578206</v>
      </c>
      <c r="BE67" s="9">
        <f t="shared" si="138"/>
        <v>11.91595719578206</v>
      </c>
      <c r="BF67" s="9">
        <f t="shared" si="138"/>
        <v>11.91595719578206</v>
      </c>
      <c r="BG67" s="9">
        <f t="shared" si="138"/>
        <v>11.91595719578206</v>
      </c>
      <c r="BH67" s="9">
        <f t="shared" si="138"/>
        <v>11.91595719578206</v>
      </c>
      <c r="BI67" s="9">
        <f t="shared" si="138"/>
        <v>11.91595719578206</v>
      </c>
      <c r="BJ67" s="9">
        <f t="shared" si="138"/>
        <v>11.91595719578206</v>
      </c>
      <c r="BK67" s="9">
        <f t="shared" si="138"/>
        <v>11.91595719578206</v>
      </c>
      <c r="BL67" s="9">
        <f t="shared" si="138"/>
        <v>11.91595719578206</v>
      </c>
      <c r="BM67" s="9">
        <f t="shared" si="138"/>
        <v>11.91595719578206</v>
      </c>
      <c r="BN67" s="9">
        <f t="shared" si="138"/>
        <v>11.91595719578206</v>
      </c>
      <c r="BO67" s="9">
        <f t="shared" si="138"/>
        <v>11.91595719578206</v>
      </c>
      <c r="BP67" s="9">
        <f t="shared" si="138"/>
        <v>11.91595719578206</v>
      </c>
      <c r="BQ67" s="9">
        <f t="shared" si="138"/>
        <v>11.91595719578206</v>
      </c>
      <c r="BR67" s="9">
        <f t="shared" si="138"/>
        <v>11.91595719578206</v>
      </c>
      <c r="BS67" s="9">
        <f t="shared" si="138"/>
        <v>11.91595719578206</v>
      </c>
      <c r="BT67" s="9">
        <f t="shared" si="138"/>
        <v>11.91595719578206</v>
      </c>
      <c r="BU67" s="9">
        <f t="shared" si="138"/>
        <v>11.91595719578206</v>
      </c>
      <c r="BV67" s="9">
        <f t="shared" si="138"/>
        <v>11.91595719578206</v>
      </c>
      <c r="BW67" s="9">
        <f t="shared" si="138"/>
        <v>11.91595719578206</v>
      </c>
      <c r="BX67" s="9">
        <f t="shared" si="138"/>
        <v>11.91595719578206</v>
      </c>
      <c r="BY67" s="9">
        <f t="shared" si="138"/>
        <v>11.91595719578206</v>
      </c>
      <c r="BZ67" s="9">
        <f t="shared" si="138"/>
        <v>11.91595719578206</v>
      </c>
      <c r="CA67" s="9">
        <f t="shared" si="138"/>
        <v>11.91595719578206</v>
      </c>
      <c r="CB67" s="9">
        <f t="shared" si="138"/>
        <v>11.91595719578206</v>
      </c>
      <c r="CC67" s="9">
        <f t="shared" si="138"/>
        <v>11.91595719578206</v>
      </c>
      <c r="CD67" s="9">
        <f t="shared" si="138"/>
        <v>11.91595719578206</v>
      </c>
      <c r="CE67" s="9">
        <f t="shared" si="138"/>
        <v>11.91595719578206</v>
      </c>
      <c r="CF67" s="9">
        <f t="shared" si="138"/>
        <v>11.91595719578206</v>
      </c>
      <c r="CG67" s="9">
        <f t="shared" si="138"/>
        <v>11.91595719578206</v>
      </c>
      <c r="CH67" s="9">
        <f t="shared" si="138"/>
        <v>11.91595719578206</v>
      </c>
      <c r="CI67" s="9">
        <f t="shared" ref="CI67:CS89" si="148">CH67</f>
        <v>11.91595719578206</v>
      </c>
      <c r="CJ67" s="9">
        <f t="shared" si="148"/>
        <v>11.91595719578206</v>
      </c>
      <c r="CK67" s="9">
        <f t="shared" si="148"/>
        <v>11.91595719578206</v>
      </c>
      <c r="CL67" s="9">
        <f t="shared" si="148"/>
        <v>11.91595719578206</v>
      </c>
      <c r="CM67" s="9">
        <f t="shared" si="148"/>
        <v>11.91595719578206</v>
      </c>
      <c r="CN67" s="9">
        <f t="shared" si="148"/>
        <v>11.91595719578206</v>
      </c>
      <c r="CO67" s="9">
        <f t="shared" si="148"/>
        <v>11.91595719578206</v>
      </c>
      <c r="CP67" s="9">
        <f t="shared" si="148"/>
        <v>11.91595719578206</v>
      </c>
      <c r="CQ67" s="9">
        <f t="shared" si="148"/>
        <v>11.91595719578206</v>
      </c>
      <c r="CR67" s="9">
        <f t="shared" si="148"/>
        <v>11.91595719578206</v>
      </c>
      <c r="CS67" s="9">
        <f t="shared" si="148"/>
        <v>11.91595719578206</v>
      </c>
    </row>
    <row r="68" spans="1:97" ht="33" customHeight="1" x14ac:dyDescent="0.25">
      <c r="A68" s="10" t="s">
        <v>96</v>
      </c>
      <c r="B68" s="9">
        <f>AVERAGE(Ипотека!Z68:BV68)</f>
        <v>23.009372859127417</v>
      </c>
      <c r="C68" s="9">
        <f>$B$68</f>
        <v>23.009372859127417</v>
      </c>
      <c r="D68" s="9">
        <f t="shared" ref="D68:J68" si="149">$B$68</f>
        <v>23.009372859127417</v>
      </c>
      <c r="E68" s="9">
        <f t="shared" si="149"/>
        <v>23.009372859127417</v>
      </c>
      <c r="F68" s="9">
        <f t="shared" si="149"/>
        <v>23.009372859127417</v>
      </c>
      <c r="G68" s="9">
        <f t="shared" si="149"/>
        <v>23.009372859127417</v>
      </c>
      <c r="H68" s="9">
        <f t="shared" si="149"/>
        <v>23.009372859127417</v>
      </c>
      <c r="I68" s="9">
        <f t="shared" si="149"/>
        <v>23.009372859127417</v>
      </c>
      <c r="J68" s="9">
        <f t="shared" si="149"/>
        <v>23.009372859127417</v>
      </c>
      <c r="K68" s="9">
        <f t="shared" ref="K68:AK68" si="150">$B$68</f>
        <v>23.009372859127417</v>
      </c>
      <c r="L68" s="9">
        <f t="shared" si="150"/>
        <v>23.009372859127417</v>
      </c>
      <c r="M68" s="9">
        <f t="shared" si="150"/>
        <v>23.009372859127417</v>
      </c>
      <c r="N68" s="9">
        <f t="shared" si="150"/>
        <v>23.009372859127417</v>
      </c>
      <c r="O68" s="9">
        <f t="shared" si="150"/>
        <v>23.009372859127417</v>
      </c>
      <c r="P68" s="9">
        <f t="shared" si="150"/>
        <v>23.009372859127417</v>
      </c>
      <c r="Q68" s="9">
        <f t="shared" si="150"/>
        <v>23.009372859127417</v>
      </c>
      <c r="R68" s="9">
        <f t="shared" si="150"/>
        <v>23.009372859127417</v>
      </c>
      <c r="S68" s="9">
        <f t="shared" si="150"/>
        <v>23.009372859127417</v>
      </c>
      <c r="T68" s="9">
        <f t="shared" si="150"/>
        <v>23.009372859127417</v>
      </c>
      <c r="U68" s="9">
        <f t="shared" si="150"/>
        <v>23.009372859127417</v>
      </c>
      <c r="V68" s="9">
        <f t="shared" si="150"/>
        <v>23.009372859127417</v>
      </c>
      <c r="W68" s="9">
        <f t="shared" si="150"/>
        <v>23.009372859127417</v>
      </c>
      <c r="X68" s="9">
        <f t="shared" si="150"/>
        <v>23.009372859127417</v>
      </c>
      <c r="Y68" s="9">
        <f t="shared" si="150"/>
        <v>23.009372859127417</v>
      </c>
      <c r="Z68" s="9">
        <f t="shared" si="150"/>
        <v>23.009372859127417</v>
      </c>
      <c r="AA68" s="9">
        <f t="shared" si="150"/>
        <v>23.009372859127417</v>
      </c>
      <c r="AB68" s="9">
        <f t="shared" si="150"/>
        <v>23.009372859127417</v>
      </c>
      <c r="AC68" s="9">
        <f t="shared" si="150"/>
        <v>23.009372859127417</v>
      </c>
      <c r="AD68" s="9">
        <f t="shared" si="150"/>
        <v>23.009372859127417</v>
      </c>
      <c r="AE68" s="9">
        <f t="shared" si="150"/>
        <v>23.009372859127417</v>
      </c>
      <c r="AF68" s="9">
        <f t="shared" si="150"/>
        <v>23.009372859127417</v>
      </c>
      <c r="AG68" s="9">
        <f t="shared" si="150"/>
        <v>23.009372859127417</v>
      </c>
      <c r="AH68" s="9">
        <f t="shared" si="150"/>
        <v>23.009372859127417</v>
      </c>
      <c r="AI68" s="9">
        <f t="shared" si="150"/>
        <v>23.009372859127417</v>
      </c>
      <c r="AJ68" s="9">
        <f t="shared" si="150"/>
        <v>23.009372859127417</v>
      </c>
      <c r="AK68" s="9">
        <f t="shared" si="150"/>
        <v>23.009372859127417</v>
      </c>
      <c r="AL68" s="17">
        <f>AVERAGE(Ипотека!AL68:CH68)</f>
        <v>24.819052820152109</v>
      </c>
      <c r="AM68" s="9">
        <f t="shared" ref="AM68:BB90" si="151">AL68</f>
        <v>24.819052820152109</v>
      </c>
      <c r="AN68" s="9">
        <f t="shared" si="151"/>
        <v>24.819052820152109</v>
      </c>
      <c r="AO68" s="9">
        <f t="shared" si="151"/>
        <v>24.819052820152109</v>
      </c>
      <c r="AP68" s="9">
        <f t="shared" si="151"/>
        <v>24.819052820152109</v>
      </c>
      <c r="AQ68" s="9">
        <f t="shared" si="151"/>
        <v>24.819052820152109</v>
      </c>
      <c r="AR68" s="9">
        <f t="shared" si="151"/>
        <v>24.819052820152109</v>
      </c>
      <c r="AS68" s="9">
        <f t="shared" si="151"/>
        <v>24.819052820152109</v>
      </c>
      <c r="AT68" s="9">
        <f t="shared" si="151"/>
        <v>24.819052820152109</v>
      </c>
      <c r="AU68" s="9">
        <f t="shared" si="151"/>
        <v>24.819052820152109</v>
      </c>
      <c r="AV68" s="9">
        <f t="shared" si="151"/>
        <v>24.819052820152109</v>
      </c>
      <c r="AW68" s="9">
        <f t="shared" si="151"/>
        <v>24.819052820152109</v>
      </c>
      <c r="AX68" s="9">
        <f t="shared" si="151"/>
        <v>24.819052820152109</v>
      </c>
      <c r="AY68" s="9">
        <f t="shared" si="151"/>
        <v>24.819052820152109</v>
      </c>
      <c r="AZ68" s="9">
        <f t="shared" si="151"/>
        <v>24.819052820152109</v>
      </c>
      <c r="BA68" s="9">
        <f t="shared" si="151"/>
        <v>24.819052820152109</v>
      </c>
      <c r="BB68" s="9">
        <f t="shared" si="151"/>
        <v>24.819052820152109</v>
      </c>
      <c r="BC68" s="9">
        <f t="shared" si="138"/>
        <v>24.819052820152109</v>
      </c>
      <c r="BD68" s="9">
        <f t="shared" si="138"/>
        <v>24.819052820152109</v>
      </c>
      <c r="BE68" s="9">
        <f t="shared" si="138"/>
        <v>24.819052820152109</v>
      </c>
      <c r="BF68" s="9">
        <f t="shared" si="138"/>
        <v>24.819052820152109</v>
      </c>
      <c r="BG68" s="9">
        <f t="shared" si="138"/>
        <v>24.819052820152109</v>
      </c>
      <c r="BH68" s="9">
        <f t="shared" si="138"/>
        <v>24.819052820152109</v>
      </c>
      <c r="BI68" s="9">
        <f t="shared" si="138"/>
        <v>24.819052820152109</v>
      </c>
      <c r="BJ68" s="9">
        <f t="shared" si="138"/>
        <v>24.819052820152109</v>
      </c>
      <c r="BK68" s="9">
        <f t="shared" si="138"/>
        <v>24.819052820152109</v>
      </c>
      <c r="BL68" s="9">
        <f t="shared" si="138"/>
        <v>24.819052820152109</v>
      </c>
      <c r="BM68" s="9">
        <f t="shared" si="138"/>
        <v>24.819052820152109</v>
      </c>
      <c r="BN68" s="9">
        <f t="shared" si="138"/>
        <v>24.819052820152109</v>
      </c>
      <c r="BO68" s="9">
        <f t="shared" si="138"/>
        <v>24.819052820152109</v>
      </c>
      <c r="BP68" s="9">
        <f t="shared" si="138"/>
        <v>24.819052820152109</v>
      </c>
      <c r="BQ68" s="9">
        <f t="shared" si="138"/>
        <v>24.819052820152109</v>
      </c>
      <c r="BR68" s="9">
        <f t="shared" si="138"/>
        <v>24.819052820152109</v>
      </c>
      <c r="BS68" s="9">
        <f t="shared" si="138"/>
        <v>24.819052820152109</v>
      </c>
      <c r="BT68" s="9">
        <f t="shared" si="138"/>
        <v>24.819052820152109</v>
      </c>
      <c r="BU68" s="9">
        <f t="shared" si="138"/>
        <v>24.819052820152109</v>
      </c>
      <c r="BV68" s="9">
        <f t="shared" si="138"/>
        <v>24.819052820152109</v>
      </c>
      <c r="BW68" s="9">
        <f t="shared" ref="AN68:CH74" si="152">BV68</f>
        <v>24.819052820152109</v>
      </c>
      <c r="BX68" s="9">
        <f t="shared" si="152"/>
        <v>24.819052820152109</v>
      </c>
      <c r="BY68" s="9">
        <f t="shared" si="152"/>
        <v>24.819052820152109</v>
      </c>
      <c r="BZ68" s="9">
        <f t="shared" si="152"/>
        <v>24.819052820152109</v>
      </c>
      <c r="CA68" s="9">
        <f t="shared" si="152"/>
        <v>24.819052820152109</v>
      </c>
      <c r="CB68" s="9">
        <f t="shared" si="152"/>
        <v>24.819052820152109</v>
      </c>
      <c r="CC68" s="9">
        <f t="shared" si="152"/>
        <v>24.819052820152109</v>
      </c>
      <c r="CD68" s="9">
        <f t="shared" si="152"/>
        <v>24.819052820152109</v>
      </c>
      <c r="CE68" s="9">
        <f t="shared" si="152"/>
        <v>24.819052820152109</v>
      </c>
      <c r="CF68" s="9">
        <f t="shared" si="152"/>
        <v>24.819052820152109</v>
      </c>
      <c r="CG68" s="9">
        <f t="shared" si="152"/>
        <v>24.819052820152109</v>
      </c>
      <c r="CH68" s="9">
        <f t="shared" si="152"/>
        <v>24.819052820152109</v>
      </c>
      <c r="CI68" s="9">
        <f t="shared" si="148"/>
        <v>24.819052820152109</v>
      </c>
      <c r="CJ68" s="9">
        <f t="shared" si="148"/>
        <v>24.819052820152109</v>
      </c>
      <c r="CK68" s="9">
        <f t="shared" si="148"/>
        <v>24.819052820152109</v>
      </c>
      <c r="CL68" s="9">
        <f t="shared" si="148"/>
        <v>24.819052820152109</v>
      </c>
      <c r="CM68" s="9">
        <f t="shared" si="148"/>
        <v>24.819052820152109</v>
      </c>
      <c r="CN68" s="9">
        <f t="shared" si="148"/>
        <v>24.819052820152109</v>
      </c>
      <c r="CO68" s="9">
        <f t="shared" si="148"/>
        <v>24.819052820152109</v>
      </c>
      <c r="CP68" s="9">
        <f t="shared" si="148"/>
        <v>24.819052820152109</v>
      </c>
      <c r="CQ68" s="9">
        <f t="shared" si="148"/>
        <v>24.819052820152109</v>
      </c>
      <c r="CR68" s="9">
        <f t="shared" si="148"/>
        <v>24.819052820152109</v>
      </c>
      <c r="CS68" s="9">
        <f t="shared" si="148"/>
        <v>24.819052820152109</v>
      </c>
    </row>
    <row r="69" spans="1:97" x14ac:dyDescent="0.25">
      <c r="A69" s="8" t="s">
        <v>67</v>
      </c>
      <c r="B69" s="9">
        <f>AVERAGE(Ипотека!Z69:BV69)</f>
        <v>19.484733566279932</v>
      </c>
      <c r="C69" s="9">
        <f>$B$69</f>
        <v>19.484733566279932</v>
      </c>
      <c r="D69" s="9">
        <f t="shared" ref="D69:J69" si="153">$B$69</f>
        <v>19.484733566279932</v>
      </c>
      <c r="E69" s="9">
        <f t="shared" si="153"/>
        <v>19.484733566279932</v>
      </c>
      <c r="F69" s="9">
        <f t="shared" si="153"/>
        <v>19.484733566279932</v>
      </c>
      <c r="G69" s="9">
        <f t="shared" si="153"/>
        <v>19.484733566279932</v>
      </c>
      <c r="H69" s="9">
        <f t="shared" si="153"/>
        <v>19.484733566279932</v>
      </c>
      <c r="I69" s="9">
        <f t="shared" si="153"/>
        <v>19.484733566279932</v>
      </c>
      <c r="J69" s="9">
        <f t="shared" si="153"/>
        <v>19.484733566279932</v>
      </c>
      <c r="K69" s="9">
        <f t="shared" ref="K69:AK69" si="154">$B$69</f>
        <v>19.484733566279932</v>
      </c>
      <c r="L69" s="9">
        <f t="shared" si="154"/>
        <v>19.484733566279932</v>
      </c>
      <c r="M69" s="9">
        <f t="shared" si="154"/>
        <v>19.484733566279932</v>
      </c>
      <c r="N69" s="9">
        <f t="shared" si="154"/>
        <v>19.484733566279932</v>
      </c>
      <c r="O69" s="9">
        <f t="shared" si="154"/>
        <v>19.484733566279932</v>
      </c>
      <c r="P69" s="9">
        <f t="shared" si="154"/>
        <v>19.484733566279932</v>
      </c>
      <c r="Q69" s="9">
        <f t="shared" si="154"/>
        <v>19.484733566279932</v>
      </c>
      <c r="R69" s="9">
        <f t="shared" si="154"/>
        <v>19.484733566279932</v>
      </c>
      <c r="S69" s="9">
        <f t="shared" si="154"/>
        <v>19.484733566279932</v>
      </c>
      <c r="T69" s="9">
        <f t="shared" si="154"/>
        <v>19.484733566279932</v>
      </c>
      <c r="U69" s="9">
        <f t="shared" si="154"/>
        <v>19.484733566279932</v>
      </c>
      <c r="V69" s="9">
        <f t="shared" si="154"/>
        <v>19.484733566279932</v>
      </c>
      <c r="W69" s="9">
        <f t="shared" si="154"/>
        <v>19.484733566279932</v>
      </c>
      <c r="X69" s="9">
        <f t="shared" si="154"/>
        <v>19.484733566279932</v>
      </c>
      <c r="Y69" s="9">
        <f t="shared" si="154"/>
        <v>19.484733566279932</v>
      </c>
      <c r="Z69" s="9">
        <f t="shared" si="154"/>
        <v>19.484733566279932</v>
      </c>
      <c r="AA69" s="9">
        <f t="shared" si="154"/>
        <v>19.484733566279932</v>
      </c>
      <c r="AB69" s="9">
        <f t="shared" si="154"/>
        <v>19.484733566279932</v>
      </c>
      <c r="AC69" s="9">
        <f t="shared" si="154"/>
        <v>19.484733566279932</v>
      </c>
      <c r="AD69" s="9">
        <f t="shared" si="154"/>
        <v>19.484733566279932</v>
      </c>
      <c r="AE69" s="9">
        <f t="shared" si="154"/>
        <v>19.484733566279932</v>
      </c>
      <c r="AF69" s="9">
        <f t="shared" si="154"/>
        <v>19.484733566279932</v>
      </c>
      <c r="AG69" s="9">
        <f t="shared" si="154"/>
        <v>19.484733566279932</v>
      </c>
      <c r="AH69" s="9">
        <f t="shared" si="154"/>
        <v>19.484733566279932</v>
      </c>
      <c r="AI69" s="9">
        <f t="shared" si="154"/>
        <v>19.484733566279932</v>
      </c>
      <c r="AJ69" s="9">
        <f t="shared" si="154"/>
        <v>19.484733566279932</v>
      </c>
      <c r="AK69" s="9">
        <f t="shared" si="154"/>
        <v>19.484733566279932</v>
      </c>
      <c r="AL69" s="17">
        <f>AVERAGE(Ипотека!AL69:CH69)</f>
        <v>21.327491433097659</v>
      </c>
      <c r="AM69" s="9">
        <f t="shared" si="151"/>
        <v>21.327491433097659</v>
      </c>
      <c r="AN69" s="9">
        <f t="shared" si="152"/>
        <v>21.327491433097659</v>
      </c>
      <c r="AO69" s="9">
        <f t="shared" si="152"/>
        <v>21.327491433097659</v>
      </c>
      <c r="AP69" s="9">
        <f t="shared" si="152"/>
        <v>21.327491433097659</v>
      </c>
      <c r="AQ69" s="9">
        <f t="shared" si="152"/>
        <v>21.327491433097659</v>
      </c>
      <c r="AR69" s="9">
        <f t="shared" si="152"/>
        <v>21.327491433097659</v>
      </c>
      <c r="AS69" s="9">
        <f t="shared" si="152"/>
        <v>21.327491433097659</v>
      </c>
      <c r="AT69" s="9">
        <f t="shared" si="152"/>
        <v>21.327491433097659</v>
      </c>
      <c r="AU69" s="9">
        <f t="shared" si="152"/>
        <v>21.327491433097659</v>
      </c>
      <c r="AV69" s="9">
        <f t="shared" si="152"/>
        <v>21.327491433097659</v>
      </c>
      <c r="AW69" s="9">
        <f t="shared" si="152"/>
        <v>21.327491433097659</v>
      </c>
      <c r="AX69" s="9">
        <f t="shared" si="152"/>
        <v>21.327491433097659</v>
      </c>
      <c r="AY69" s="9">
        <f t="shared" si="152"/>
        <v>21.327491433097659</v>
      </c>
      <c r="AZ69" s="9">
        <f t="shared" si="152"/>
        <v>21.327491433097659</v>
      </c>
      <c r="BA69" s="9">
        <f t="shared" si="152"/>
        <v>21.327491433097659</v>
      </c>
      <c r="BB69" s="9">
        <f t="shared" si="152"/>
        <v>21.327491433097659</v>
      </c>
      <c r="BC69" s="9">
        <f t="shared" si="152"/>
        <v>21.327491433097659</v>
      </c>
      <c r="BD69" s="9">
        <f t="shared" si="152"/>
        <v>21.327491433097659</v>
      </c>
      <c r="BE69" s="9">
        <f t="shared" si="152"/>
        <v>21.327491433097659</v>
      </c>
      <c r="BF69" s="9">
        <f t="shared" si="152"/>
        <v>21.327491433097659</v>
      </c>
      <c r="BG69" s="9">
        <f t="shared" si="152"/>
        <v>21.327491433097659</v>
      </c>
      <c r="BH69" s="9">
        <f t="shared" si="152"/>
        <v>21.327491433097659</v>
      </c>
      <c r="BI69" s="9">
        <f t="shared" si="152"/>
        <v>21.327491433097659</v>
      </c>
      <c r="BJ69" s="9">
        <f t="shared" si="152"/>
        <v>21.327491433097659</v>
      </c>
      <c r="BK69" s="9">
        <f t="shared" si="152"/>
        <v>21.327491433097659</v>
      </c>
      <c r="BL69" s="9">
        <f t="shared" si="152"/>
        <v>21.327491433097659</v>
      </c>
      <c r="BM69" s="9">
        <f t="shared" si="152"/>
        <v>21.327491433097659</v>
      </c>
      <c r="BN69" s="9">
        <f t="shared" si="152"/>
        <v>21.327491433097659</v>
      </c>
      <c r="BO69" s="9">
        <f t="shared" si="152"/>
        <v>21.327491433097659</v>
      </c>
      <c r="BP69" s="9">
        <f t="shared" si="152"/>
        <v>21.327491433097659</v>
      </c>
      <c r="BQ69" s="9">
        <f t="shared" si="152"/>
        <v>21.327491433097659</v>
      </c>
      <c r="BR69" s="9">
        <f t="shared" si="152"/>
        <v>21.327491433097659</v>
      </c>
      <c r="BS69" s="9">
        <f t="shared" si="152"/>
        <v>21.327491433097659</v>
      </c>
      <c r="BT69" s="9">
        <f t="shared" si="152"/>
        <v>21.327491433097659</v>
      </c>
      <c r="BU69" s="9">
        <f t="shared" si="152"/>
        <v>21.327491433097659</v>
      </c>
      <c r="BV69" s="9">
        <f t="shared" si="152"/>
        <v>21.327491433097659</v>
      </c>
      <c r="BW69" s="9">
        <f t="shared" si="152"/>
        <v>21.327491433097659</v>
      </c>
      <c r="BX69" s="9">
        <f t="shared" si="152"/>
        <v>21.327491433097659</v>
      </c>
      <c r="BY69" s="9">
        <f t="shared" si="152"/>
        <v>21.327491433097659</v>
      </c>
      <c r="BZ69" s="9">
        <f t="shared" si="152"/>
        <v>21.327491433097659</v>
      </c>
      <c r="CA69" s="9">
        <f t="shared" si="152"/>
        <v>21.327491433097659</v>
      </c>
      <c r="CB69" s="9">
        <f t="shared" si="152"/>
        <v>21.327491433097659</v>
      </c>
      <c r="CC69" s="9">
        <f t="shared" si="152"/>
        <v>21.327491433097659</v>
      </c>
      <c r="CD69" s="9">
        <f t="shared" si="152"/>
        <v>21.327491433097659</v>
      </c>
      <c r="CE69" s="9">
        <f t="shared" si="152"/>
        <v>21.327491433097659</v>
      </c>
      <c r="CF69" s="9">
        <f t="shared" si="152"/>
        <v>21.327491433097659</v>
      </c>
      <c r="CG69" s="9">
        <f t="shared" si="152"/>
        <v>21.327491433097659</v>
      </c>
      <c r="CH69" s="9">
        <f t="shared" si="152"/>
        <v>21.327491433097659</v>
      </c>
      <c r="CI69" s="9">
        <f t="shared" si="148"/>
        <v>21.327491433097659</v>
      </c>
      <c r="CJ69" s="9">
        <f t="shared" si="148"/>
        <v>21.327491433097659</v>
      </c>
      <c r="CK69" s="9">
        <f t="shared" si="148"/>
        <v>21.327491433097659</v>
      </c>
      <c r="CL69" s="9">
        <f t="shared" si="148"/>
        <v>21.327491433097659</v>
      </c>
      <c r="CM69" s="9">
        <f t="shared" si="148"/>
        <v>21.327491433097659</v>
      </c>
      <c r="CN69" s="9">
        <f t="shared" si="148"/>
        <v>21.327491433097659</v>
      </c>
      <c r="CO69" s="9">
        <f t="shared" si="148"/>
        <v>21.327491433097659</v>
      </c>
      <c r="CP69" s="9">
        <f t="shared" si="148"/>
        <v>21.327491433097659</v>
      </c>
      <c r="CQ69" s="9">
        <f t="shared" si="148"/>
        <v>21.327491433097659</v>
      </c>
      <c r="CR69" s="9">
        <f t="shared" si="148"/>
        <v>21.327491433097659</v>
      </c>
      <c r="CS69" s="9">
        <f t="shared" si="148"/>
        <v>21.327491433097659</v>
      </c>
    </row>
    <row r="70" spans="1:97" x14ac:dyDescent="0.25">
      <c r="A70" s="8" t="s">
        <v>69</v>
      </c>
      <c r="B70" s="9">
        <f>AVERAGE(Ипотека!Z70:BV70)</f>
        <v>27.14178600992404</v>
      </c>
      <c r="C70" s="9">
        <f>$B$70</f>
        <v>27.14178600992404</v>
      </c>
      <c r="D70" s="9">
        <f t="shared" ref="D70:J70" si="155">$B$70</f>
        <v>27.14178600992404</v>
      </c>
      <c r="E70" s="9">
        <f t="shared" si="155"/>
        <v>27.14178600992404</v>
      </c>
      <c r="F70" s="9">
        <f t="shared" si="155"/>
        <v>27.14178600992404</v>
      </c>
      <c r="G70" s="9">
        <f t="shared" si="155"/>
        <v>27.14178600992404</v>
      </c>
      <c r="H70" s="9">
        <f t="shared" si="155"/>
        <v>27.14178600992404</v>
      </c>
      <c r="I70" s="9">
        <f t="shared" si="155"/>
        <v>27.14178600992404</v>
      </c>
      <c r="J70" s="9">
        <f t="shared" si="155"/>
        <v>27.14178600992404</v>
      </c>
      <c r="K70" s="9">
        <f t="shared" ref="K70:AK70" si="156">$B$70</f>
        <v>27.14178600992404</v>
      </c>
      <c r="L70" s="9">
        <f t="shared" si="156"/>
        <v>27.14178600992404</v>
      </c>
      <c r="M70" s="9">
        <f t="shared" si="156"/>
        <v>27.14178600992404</v>
      </c>
      <c r="N70" s="9">
        <f t="shared" si="156"/>
        <v>27.14178600992404</v>
      </c>
      <c r="O70" s="9">
        <f t="shared" si="156"/>
        <v>27.14178600992404</v>
      </c>
      <c r="P70" s="9">
        <f t="shared" si="156"/>
        <v>27.14178600992404</v>
      </c>
      <c r="Q70" s="9">
        <f t="shared" si="156"/>
        <v>27.14178600992404</v>
      </c>
      <c r="R70" s="9">
        <f t="shared" si="156"/>
        <v>27.14178600992404</v>
      </c>
      <c r="S70" s="9">
        <f t="shared" si="156"/>
        <v>27.14178600992404</v>
      </c>
      <c r="T70" s="9">
        <f t="shared" si="156"/>
        <v>27.14178600992404</v>
      </c>
      <c r="U70" s="9">
        <f t="shared" si="156"/>
        <v>27.14178600992404</v>
      </c>
      <c r="V70" s="9">
        <f t="shared" si="156"/>
        <v>27.14178600992404</v>
      </c>
      <c r="W70" s="9">
        <f t="shared" si="156"/>
        <v>27.14178600992404</v>
      </c>
      <c r="X70" s="9">
        <f t="shared" si="156"/>
        <v>27.14178600992404</v>
      </c>
      <c r="Y70" s="9">
        <f t="shared" si="156"/>
        <v>27.14178600992404</v>
      </c>
      <c r="Z70" s="9">
        <f t="shared" si="156"/>
        <v>27.14178600992404</v>
      </c>
      <c r="AA70" s="9">
        <f t="shared" si="156"/>
        <v>27.14178600992404</v>
      </c>
      <c r="AB70" s="9">
        <f t="shared" si="156"/>
        <v>27.14178600992404</v>
      </c>
      <c r="AC70" s="9">
        <f t="shared" si="156"/>
        <v>27.14178600992404</v>
      </c>
      <c r="AD70" s="9">
        <f t="shared" si="156"/>
        <v>27.14178600992404</v>
      </c>
      <c r="AE70" s="9">
        <f t="shared" si="156"/>
        <v>27.14178600992404</v>
      </c>
      <c r="AF70" s="9">
        <f t="shared" si="156"/>
        <v>27.14178600992404</v>
      </c>
      <c r="AG70" s="9">
        <f t="shared" si="156"/>
        <v>27.14178600992404</v>
      </c>
      <c r="AH70" s="9">
        <f t="shared" si="156"/>
        <v>27.14178600992404</v>
      </c>
      <c r="AI70" s="9">
        <f t="shared" si="156"/>
        <v>27.14178600992404</v>
      </c>
      <c r="AJ70" s="9">
        <f t="shared" si="156"/>
        <v>27.14178600992404</v>
      </c>
      <c r="AK70" s="9">
        <f t="shared" si="156"/>
        <v>27.14178600992404</v>
      </c>
      <c r="AL70" s="17">
        <f>AVERAGE(Ипотека!AL70:CH70)</f>
        <v>31.58276916828164</v>
      </c>
      <c r="AM70" s="9">
        <f t="shared" si="151"/>
        <v>31.58276916828164</v>
      </c>
      <c r="AN70" s="9">
        <f t="shared" si="152"/>
        <v>31.58276916828164</v>
      </c>
      <c r="AO70" s="9">
        <f t="shared" si="152"/>
        <v>31.58276916828164</v>
      </c>
      <c r="AP70" s="9">
        <f t="shared" si="152"/>
        <v>31.58276916828164</v>
      </c>
      <c r="AQ70" s="9">
        <f t="shared" si="152"/>
        <v>31.58276916828164</v>
      </c>
      <c r="AR70" s="9">
        <f t="shared" si="152"/>
        <v>31.58276916828164</v>
      </c>
      <c r="AS70" s="9">
        <f t="shared" si="152"/>
        <v>31.58276916828164</v>
      </c>
      <c r="AT70" s="9">
        <f t="shared" si="152"/>
        <v>31.58276916828164</v>
      </c>
      <c r="AU70" s="9">
        <f t="shared" si="152"/>
        <v>31.58276916828164</v>
      </c>
      <c r="AV70" s="9">
        <f t="shared" si="152"/>
        <v>31.58276916828164</v>
      </c>
      <c r="AW70" s="9">
        <f t="shared" si="152"/>
        <v>31.58276916828164</v>
      </c>
      <c r="AX70" s="9">
        <f t="shared" si="152"/>
        <v>31.58276916828164</v>
      </c>
      <c r="AY70" s="9">
        <f t="shared" si="152"/>
        <v>31.58276916828164</v>
      </c>
      <c r="AZ70" s="9">
        <f t="shared" si="152"/>
        <v>31.58276916828164</v>
      </c>
      <c r="BA70" s="9">
        <f t="shared" si="152"/>
        <v>31.58276916828164</v>
      </c>
      <c r="BB70" s="9">
        <f t="shared" si="152"/>
        <v>31.58276916828164</v>
      </c>
      <c r="BC70" s="9">
        <f t="shared" si="152"/>
        <v>31.58276916828164</v>
      </c>
      <c r="BD70" s="9">
        <f t="shared" si="152"/>
        <v>31.58276916828164</v>
      </c>
      <c r="BE70" s="9">
        <f t="shared" si="152"/>
        <v>31.58276916828164</v>
      </c>
      <c r="BF70" s="9">
        <f t="shared" si="152"/>
        <v>31.58276916828164</v>
      </c>
      <c r="BG70" s="9">
        <f t="shared" si="152"/>
        <v>31.58276916828164</v>
      </c>
      <c r="BH70" s="9">
        <f t="shared" si="152"/>
        <v>31.58276916828164</v>
      </c>
      <c r="BI70" s="9">
        <f t="shared" si="152"/>
        <v>31.58276916828164</v>
      </c>
      <c r="BJ70" s="9">
        <f t="shared" si="152"/>
        <v>31.58276916828164</v>
      </c>
      <c r="BK70" s="9">
        <f t="shared" si="152"/>
        <v>31.58276916828164</v>
      </c>
      <c r="BL70" s="9">
        <f t="shared" si="152"/>
        <v>31.58276916828164</v>
      </c>
      <c r="BM70" s="9">
        <f t="shared" si="152"/>
        <v>31.58276916828164</v>
      </c>
      <c r="BN70" s="9">
        <f t="shared" si="152"/>
        <v>31.58276916828164</v>
      </c>
      <c r="BO70" s="9">
        <f t="shared" si="152"/>
        <v>31.58276916828164</v>
      </c>
      <c r="BP70" s="9">
        <f t="shared" si="152"/>
        <v>31.58276916828164</v>
      </c>
      <c r="BQ70" s="9">
        <f t="shared" si="152"/>
        <v>31.58276916828164</v>
      </c>
      <c r="BR70" s="9">
        <f t="shared" si="152"/>
        <v>31.58276916828164</v>
      </c>
      <c r="BS70" s="9">
        <f t="shared" si="152"/>
        <v>31.58276916828164</v>
      </c>
      <c r="BT70" s="9">
        <f t="shared" si="152"/>
        <v>31.58276916828164</v>
      </c>
      <c r="BU70" s="9">
        <f t="shared" si="152"/>
        <v>31.58276916828164</v>
      </c>
      <c r="BV70" s="9">
        <f t="shared" si="152"/>
        <v>31.58276916828164</v>
      </c>
      <c r="BW70" s="9">
        <f t="shared" si="152"/>
        <v>31.58276916828164</v>
      </c>
      <c r="BX70" s="9">
        <f t="shared" si="152"/>
        <v>31.58276916828164</v>
      </c>
      <c r="BY70" s="9">
        <f t="shared" si="152"/>
        <v>31.58276916828164</v>
      </c>
      <c r="BZ70" s="9">
        <f t="shared" si="152"/>
        <v>31.58276916828164</v>
      </c>
      <c r="CA70" s="9">
        <f t="shared" si="152"/>
        <v>31.58276916828164</v>
      </c>
      <c r="CB70" s="9">
        <f t="shared" si="152"/>
        <v>31.58276916828164</v>
      </c>
      <c r="CC70" s="9">
        <f t="shared" si="152"/>
        <v>31.58276916828164</v>
      </c>
      <c r="CD70" s="9">
        <f t="shared" si="152"/>
        <v>31.58276916828164</v>
      </c>
      <c r="CE70" s="9">
        <f t="shared" si="152"/>
        <v>31.58276916828164</v>
      </c>
      <c r="CF70" s="9">
        <f t="shared" si="152"/>
        <v>31.58276916828164</v>
      </c>
      <c r="CG70" s="9">
        <f t="shared" si="152"/>
        <v>31.58276916828164</v>
      </c>
      <c r="CH70" s="9">
        <f t="shared" si="152"/>
        <v>31.58276916828164</v>
      </c>
      <c r="CI70" s="9">
        <f t="shared" si="148"/>
        <v>31.58276916828164</v>
      </c>
      <c r="CJ70" s="9">
        <f t="shared" si="148"/>
        <v>31.58276916828164</v>
      </c>
      <c r="CK70" s="9">
        <f t="shared" si="148"/>
        <v>31.58276916828164</v>
      </c>
      <c r="CL70" s="9">
        <f t="shared" si="148"/>
        <v>31.58276916828164</v>
      </c>
      <c r="CM70" s="9">
        <f t="shared" si="148"/>
        <v>31.58276916828164</v>
      </c>
      <c r="CN70" s="9">
        <f t="shared" si="148"/>
        <v>31.58276916828164</v>
      </c>
      <c r="CO70" s="9">
        <f t="shared" si="148"/>
        <v>31.58276916828164</v>
      </c>
      <c r="CP70" s="9">
        <f t="shared" si="148"/>
        <v>31.58276916828164</v>
      </c>
      <c r="CQ70" s="9">
        <f t="shared" si="148"/>
        <v>31.58276916828164</v>
      </c>
      <c r="CR70" s="9">
        <f t="shared" si="148"/>
        <v>31.58276916828164</v>
      </c>
      <c r="CS70" s="9">
        <f t="shared" si="148"/>
        <v>31.58276916828164</v>
      </c>
    </row>
    <row r="71" spans="1:97" x14ac:dyDescent="0.25">
      <c r="A71" s="8" t="s">
        <v>70</v>
      </c>
      <c r="B71" s="9">
        <f>AVERAGE(Ипотека!Z71:BV71)</f>
        <v>38.131989296748685</v>
      </c>
      <c r="C71" s="9">
        <f>$B$71</f>
        <v>38.131989296748685</v>
      </c>
      <c r="D71" s="9">
        <f t="shared" ref="D71:J71" si="157">$B$71</f>
        <v>38.131989296748685</v>
      </c>
      <c r="E71" s="9">
        <f t="shared" si="157"/>
        <v>38.131989296748685</v>
      </c>
      <c r="F71" s="9">
        <f t="shared" si="157"/>
        <v>38.131989296748685</v>
      </c>
      <c r="G71" s="9">
        <f t="shared" si="157"/>
        <v>38.131989296748685</v>
      </c>
      <c r="H71" s="9">
        <f t="shared" si="157"/>
        <v>38.131989296748685</v>
      </c>
      <c r="I71" s="9">
        <f t="shared" si="157"/>
        <v>38.131989296748685</v>
      </c>
      <c r="J71" s="9">
        <f t="shared" si="157"/>
        <v>38.131989296748685</v>
      </c>
      <c r="K71" s="9">
        <f t="shared" ref="K71:AK71" si="158">$B$71</f>
        <v>38.131989296748685</v>
      </c>
      <c r="L71" s="9">
        <f t="shared" si="158"/>
        <v>38.131989296748685</v>
      </c>
      <c r="M71" s="9">
        <f t="shared" si="158"/>
        <v>38.131989296748685</v>
      </c>
      <c r="N71" s="9">
        <f t="shared" si="158"/>
        <v>38.131989296748685</v>
      </c>
      <c r="O71" s="9">
        <f t="shared" si="158"/>
        <v>38.131989296748685</v>
      </c>
      <c r="P71" s="9">
        <f t="shared" si="158"/>
        <v>38.131989296748685</v>
      </c>
      <c r="Q71" s="9">
        <f t="shared" si="158"/>
        <v>38.131989296748685</v>
      </c>
      <c r="R71" s="9">
        <f t="shared" si="158"/>
        <v>38.131989296748685</v>
      </c>
      <c r="S71" s="9">
        <f t="shared" si="158"/>
        <v>38.131989296748685</v>
      </c>
      <c r="T71" s="9">
        <f t="shared" si="158"/>
        <v>38.131989296748685</v>
      </c>
      <c r="U71" s="9">
        <f t="shared" si="158"/>
        <v>38.131989296748685</v>
      </c>
      <c r="V71" s="9">
        <f t="shared" si="158"/>
        <v>38.131989296748685</v>
      </c>
      <c r="W71" s="9">
        <f t="shared" si="158"/>
        <v>38.131989296748685</v>
      </c>
      <c r="X71" s="9">
        <f t="shared" si="158"/>
        <v>38.131989296748685</v>
      </c>
      <c r="Y71" s="9">
        <f t="shared" si="158"/>
        <v>38.131989296748685</v>
      </c>
      <c r="Z71" s="9">
        <f t="shared" si="158"/>
        <v>38.131989296748685</v>
      </c>
      <c r="AA71" s="9">
        <f t="shared" si="158"/>
        <v>38.131989296748685</v>
      </c>
      <c r="AB71" s="9">
        <f t="shared" si="158"/>
        <v>38.131989296748685</v>
      </c>
      <c r="AC71" s="9">
        <f t="shared" si="158"/>
        <v>38.131989296748685</v>
      </c>
      <c r="AD71" s="9">
        <f t="shared" si="158"/>
        <v>38.131989296748685</v>
      </c>
      <c r="AE71" s="9">
        <f t="shared" si="158"/>
        <v>38.131989296748685</v>
      </c>
      <c r="AF71" s="9">
        <f t="shared" si="158"/>
        <v>38.131989296748685</v>
      </c>
      <c r="AG71" s="9">
        <f t="shared" si="158"/>
        <v>38.131989296748685</v>
      </c>
      <c r="AH71" s="9">
        <f t="shared" si="158"/>
        <v>38.131989296748685</v>
      </c>
      <c r="AI71" s="9">
        <f t="shared" si="158"/>
        <v>38.131989296748685</v>
      </c>
      <c r="AJ71" s="9">
        <f t="shared" si="158"/>
        <v>38.131989296748685</v>
      </c>
      <c r="AK71" s="9">
        <f t="shared" si="158"/>
        <v>38.131989296748685</v>
      </c>
      <c r="AL71" s="17">
        <f>AVERAGE(Ипотека!AL71:CH71)</f>
        <v>53.203507843845451</v>
      </c>
      <c r="AM71" s="9">
        <f t="shared" si="151"/>
        <v>53.203507843845451</v>
      </c>
      <c r="AN71" s="9">
        <f t="shared" si="152"/>
        <v>53.203507843845451</v>
      </c>
      <c r="AO71" s="9">
        <f t="shared" si="152"/>
        <v>53.203507843845451</v>
      </c>
      <c r="AP71" s="9">
        <f t="shared" si="152"/>
        <v>53.203507843845451</v>
      </c>
      <c r="AQ71" s="9">
        <f t="shared" si="152"/>
        <v>53.203507843845451</v>
      </c>
      <c r="AR71" s="9">
        <f t="shared" si="152"/>
        <v>53.203507843845451</v>
      </c>
      <c r="AS71" s="9">
        <f t="shared" si="152"/>
        <v>53.203507843845451</v>
      </c>
      <c r="AT71" s="9">
        <f t="shared" si="152"/>
        <v>53.203507843845451</v>
      </c>
      <c r="AU71" s="9">
        <f t="shared" si="152"/>
        <v>53.203507843845451</v>
      </c>
      <c r="AV71" s="9">
        <f t="shared" si="152"/>
        <v>53.203507843845451</v>
      </c>
      <c r="AW71" s="9">
        <f t="shared" si="152"/>
        <v>53.203507843845451</v>
      </c>
      <c r="AX71" s="9">
        <f t="shared" si="152"/>
        <v>53.203507843845451</v>
      </c>
      <c r="AY71" s="9">
        <f t="shared" si="152"/>
        <v>53.203507843845451</v>
      </c>
      <c r="AZ71" s="9">
        <f t="shared" si="152"/>
        <v>53.203507843845451</v>
      </c>
      <c r="BA71" s="9">
        <f t="shared" si="152"/>
        <v>53.203507843845451</v>
      </c>
      <c r="BB71" s="9">
        <f t="shared" si="152"/>
        <v>53.203507843845451</v>
      </c>
      <c r="BC71" s="9">
        <f t="shared" si="152"/>
        <v>53.203507843845451</v>
      </c>
      <c r="BD71" s="9">
        <f t="shared" si="152"/>
        <v>53.203507843845451</v>
      </c>
      <c r="BE71" s="9">
        <f t="shared" si="152"/>
        <v>53.203507843845451</v>
      </c>
      <c r="BF71" s="9">
        <f t="shared" si="152"/>
        <v>53.203507843845451</v>
      </c>
      <c r="BG71" s="9">
        <f t="shared" si="152"/>
        <v>53.203507843845451</v>
      </c>
      <c r="BH71" s="9">
        <f t="shared" si="152"/>
        <v>53.203507843845451</v>
      </c>
      <c r="BI71" s="9">
        <f t="shared" si="152"/>
        <v>53.203507843845451</v>
      </c>
      <c r="BJ71" s="9">
        <f t="shared" si="152"/>
        <v>53.203507843845451</v>
      </c>
      <c r="BK71" s="9">
        <f t="shared" si="152"/>
        <v>53.203507843845451</v>
      </c>
      <c r="BL71" s="9">
        <f t="shared" si="152"/>
        <v>53.203507843845451</v>
      </c>
      <c r="BM71" s="9">
        <f t="shared" si="152"/>
        <v>53.203507843845451</v>
      </c>
      <c r="BN71" s="9">
        <f t="shared" si="152"/>
        <v>53.203507843845451</v>
      </c>
      <c r="BO71" s="9">
        <f t="shared" si="152"/>
        <v>53.203507843845451</v>
      </c>
      <c r="BP71" s="9">
        <f t="shared" si="152"/>
        <v>53.203507843845451</v>
      </c>
      <c r="BQ71" s="9">
        <f t="shared" si="152"/>
        <v>53.203507843845451</v>
      </c>
      <c r="BR71" s="9">
        <f t="shared" si="152"/>
        <v>53.203507843845451</v>
      </c>
      <c r="BS71" s="9">
        <f t="shared" si="152"/>
        <v>53.203507843845451</v>
      </c>
      <c r="BT71" s="9">
        <f t="shared" si="152"/>
        <v>53.203507843845451</v>
      </c>
      <c r="BU71" s="9">
        <f t="shared" si="152"/>
        <v>53.203507843845451</v>
      </c>
      <c r="BV71" s="9">
        <f t="shared" si="152"/>
        <v>53.203507843845451</v>
      </c>
      <c r="BW71" s="9">
        <f t="shared" si="152"/>
        <v>53.203507843845451</v>
      </c>
      <c r="BX71" s="9">
        <f t="shared" si="152"/>
        <v>53.203507843845451</v>
      </c>
      <c r="BY71" s="9">
        <f t="shared" si="152"/>
        <v>53.203507843845451</v>
      </c>
      <c r="BZ71" s="9">
        <f t="shared" si="152"/>
        <v>53.203507843845451</v>
      </c>
      <c r="CA71" s="9">
        <f t="shared" si="152"/>
        <v>53.203507843845451</v>
      </c>
      <c r="CB71" s="9">
        <f t="shared" si="152"/>
        <v>53.203507843845451</v>
      </c>
      <c r="CC71" s="9">
        <f t="shared" si="152"/>
        <v>53.203507843845451</v>
      </c>
      <c r="CD71" s="9">
        <f t="shared" si="152"/>
        <v>53.203507843845451</v>
      </c>
      <c r="CE71" s="9">
        <f t="shared" si="152"/>
        <v>53.203507843845451</v>
      </c>
      <c r="CF71" s="9">
        <f t="shared" si="152"/>
        <v>53.203507843845451</v>
      </c>
      <c r="CG71" s="9">
        <f t="shared" si="152"/>
        <v>53.203507843845451</v>
      </c>
      <c r="CH71" s="9">
        <f t="shared" si="152"/>
        <v>53.203507843845451</v>
      </c>
      <c r="CI71" s="9">
        <f t="shared" si="148"/>
        <v>53.203507843845451</v>
      </c>
      <c r="CJ71" s="9">
        <f t="shared" si="148"/>
        <v>53.203507843845451</v>
      </c>
      <c r="CK71" s="9">
        <f t="shared" si="148"/>
        <v>53.203507843845451</v>
      </c>
      <c r="CL71" s="9">
        <f t="shared" si="148"/>
        <v>53.203507843845451</v>
      </c>
      <c r="CM71" s="9">
        <f t="shared" si="148"/>
        <v>53.203507843845451</v>
      </c>
      <c r="CN71" s="9">
        <f t="shared" si="148"/>
        <v>53.203507843845451</v>
      </c>
      <c r="CO71" s="9">
        <f t="shared" si="148"/>
        <v>53.203507843845451</v>
      </c>
      <c r="CP71" s="9">
        <f t="shared" si="148"/>
        <v>53.203507843845451</v>
      </c>
      <c r="CQ71" s="9">
        <f t="shared" si="148"/>
        <v>53.203507843845451</v>
      </c>
      <c r="CR71" s="9">
        <f t="shared" si="148"/>
        <v>53.203507843845451</v>
      </c>
      <c r="CS71" s="9">
        <f t="shared" si="148"/>
        <v>53.203507843845451</v>
      </c>
    </row>
    <row r="72" spans="1:97" x14ac:dyDescent="0.25">
      <c r="A72" s="8" t="s">
        <v>71</v>
      </c>
      <c r="B72" s="9">
        <f>AVERAGE(Ипотека!Z72:BV72)</f>
        <v>24.583364826430355</v>
      </c>
      <c r="C72" s="9">
        <f>$B$72</f>
        <v>24.583364826430355</v>
      </c>
      <c r="D72" s="9">
        <f t="shared" ref="D72:J72" si="159">$B$72</f>
        <v>24.583364826430355</v>
      </c>
      <c r="E72" s="9">
        <f t="shared" si="159"/>
        <v>24.583364826430355</v>
      </c>
      <c r="F72" s="9">
        <f t="shared" si="159"/>
        <v>24.583364826430355</v>
      </c>
      <c r="G72" s="9">
        <f t="shared" si="159"/>
        <v>24.583364826430355</v>
      </c>
      <c r="H72" s="9">
        <f t="shared" si="159"/>
        <v>24.583364826430355</v>
      </c>
      <c r="I72" s="9">
        <f t="shared" si="159"/>
        <v>24.583364826430355</v>
      </c>
      <c r="J72" s="9">
        <f t="shared" si="159"/>
        <v>24.583364826430355</v>
      </c>
      <c r="K72" s="9">
        <f t="shared" ref="K72:AK72" si="160">$B$72</f>
        <v>24.583364826430355</v>
      </c>
      <c r="L72" s="9">
        <f t="shared" si="160"/>
        <v>24.583364826430355</v>
      </c>
      <c r="M72" s="9">
        <f t="shared" si="160"/>
        <v>24.583364826430355</v>
      </c>
      <c r="N72" s="9">
        <f t="shared" si="160"/>
        <v>24.583364826430355</v>
      </c>
      <c r="O72" s="9">
        <f t="shared" si="160"/>
        <v>24.583364826430355</v>
      </c>
      <c r="P72" s="9">
        <f t="shared" si="160"/>
        <v>24.583364826430355</v>
      </c>
      <c r="Q72" s="9">
        <f t="shared" si="160"/>
        <v>24.583364826430355</v>
      </c>
      <c r="R72" s="9">
        <f t="shared" si="160"/>
        <v>24.583364826430355</v>
      </c>
      <c r="S72" s="9">
        <f t="shared" si="160"/>
        <v>24.583364826430355</v>
      </c>
      <c r="T72" s="9">
        <f t="shared" si="160"/>
        <v>24.583364826430355</v>
      </c>
      <c r="U72" s="9">
        <f t="shared" si="160"/>
        <v>24.583364826430355</v>
      </c>
      <c r="V72" s="9">
        <f t="shared" si="160"/>
        <v>24.583364826430355</v>
      </c>
      <c r="W72" s="9">
        <f t="shared" si="160"/>
        <v>24.583364826430355</v>
      </c>
      <c r="X72" s="9">
        <f t="shared" si="160"/>
        <v>24.583364826430355</v>
      </c>
      <c r="Y72" s="9">
        <f t="shared" si="160"/>
        <v>24.583364826430355</v>
      </c>
      <c r="Z72" s="9">
        <f t="shared" si="160"/>
        <v>24.583364826430355</v>
      </c>
      <c r="AA72" s="9">
        <f t="shared" si="160"/>
        <v>24.583364826430355</v>
      </c>
      <c r="AB72" s="9">
        <f t="shared" si="160"/>
        <v>24.583364826430355</v>
      </c>
      <c r="AC72" s="9">
        <f t="shared" si="160"/>
        <v>24.583364826430355</v>
      </c>
      <c r="AD72" s="9">
        <f t="shared" si="160"/>
        <v>24.583364826430355</v>
      </c>
      <c r="AE72" s="9">
        <f t="shared" si="160"/>
        <v>24.583364826430355</v>
      </c>
      <c r="AF72" s="9">
        <f t="shared" si="160"/>
        <v>24.583364826430355</v>
      </c>
      <c r="AG72" s="9">
        <f t="shared" si="160"/>
        <v>24.583364826430355</v>
      </c>
      <c r="AH72" s="9">
        <f t="shared" si="160"/>
        <v>24.583364826430355</v>
      </c>
      <c r="AI72" s="9">
        <f t="shared" si="160"/>
        <v>24.583364826430355</v>
      </c>
      <c r="AJ72" s="9">
        <f t="shared" si="160"/>
        <v>24.583364826430355</v>
      </c>
      <c r="AK72" s="9">
        <f t="shared" si="160"/>
        <v>24.583364826430355</v>
      </c>
      <c r="AL72" s="17">
        <f>AVERAGE(Ипотека!AL72:CH72)</f>
        <v>25.932689585189092</v>
      </c>
      <c r="AM72" s="9">
        <f t="shared" si="151"/>
        <v>25.932689585189092</v>
      </c>
      <c r="AN72" s="9">
        <f t="shared" si="152"/>
        <v>25.932689585189092</v>
      </c>
      <c r="AO72" s="9">
        <f t="shared" si="152"/>
        <v>25.932689585189092</v>
      </c>
      <c r="AP72" s="9">
        <f t="shared" si="152"/>
        <v>25.932689585189092</v>
      </c>
      <c r="AQ72" s="9">
        <f t="shared" si="152"/>
        <v>25.932689585189092</v>
      </c>
      <c r="AR72" s="9">
        <f t="shared" si="152"/>
        <v>25.932689585189092</v>
      </c>
      <c r="AS72" s="9">
        <f t="shared" si="152"/>
        <v>25.932689585189092</v>
      </c>
      <c r="AT72" s="9">
        <f t="shared" si="152"/>
        <v>25.932689585189092</v>
      </c>
      <c r="AU72" s="9">
        <f t="shared" si="152"/>
        <v>25.932689585189092</v>
      </c>
      <c r="AV72" s="9">
        <f t="shared" si="152"/>
        <v>25.932689585189092</v>
      </c>
      <c r="AW72" s="9">
        <f t="shared" si="152"/>
        <v>25.932689585189092</v>
      </c>
      <c r="AX72" s="9">
        <f t="shared" si="152"/>
        <v>25.932689585189092</v>
      </c>
      <c r="AY72" s="9">
        <f t="shared" si="152"/>
        <v>25.932689585189092</v>
      </c>
      <c r="AZ72" s="9">
        <f t="shared" si="152"/>
        <v>25.932689585189092</v>
      </c>
      <c r="BA72" s="9">
        <f t="shared" si="152"/>
        <v>25.932689585189092</v>
      </c>
      <c r="BB72" s="9">
        <f t="shared" si="152"/>
        <v>25.932689585189092</v>
      </c>
      <c r="BC72" s="9">
        <f t="shared" si="152"/>
        <v>25.932689585189092</v>
      </c>
      <c r="BD72" s="9">
        <f t="shared" si="152"/>
        <v>25.932689585189092</v>
      </c>
      <c r="BE72" s="9">
        <f t="shared" si="152"/>
        <v>25.932689585189092</v>
      </c>
      <c r="BF72" s="9">
        <f t="shared" si="152"/>
        <v>25.932689585189092</v>
      </c>
      <c r="BG72" s="9">
        <f t="shared" si="152"/>
        <v>25.932689585189092</v>
      </c>
      <c r="BH72" s="9">
        <f t="shared" si="152"/>
        <v>25.932689585189092</v>
      </c>
      <c r="BI72" s="9">
        <f t="shared" si="152"/>
        <v>25.932689585189092</v>
      </c>
      <c r="BJ72" s="9">
        <f t="shared" si="152"/>
        <v>25.932689585189092</v>
      </c>
      <c r="BK72" s="9">
        <f t="shared" si="152"/>
        <v>25.932689585189092</v>
      </c>
      <c r="BL72" s="9">
        <f t="shared" si="152"/>
        <v>25.932689585189092</v>
      </c>
      <c r="BM72" s="9">
        <f t="shared" si="152"/>
        <v>25.932689585189092</v>
      </c>
      <c r="BN72" s="9">
        <f t="shared" si="152"/>
        <v>25.932689585189092</v>
      </c>
      <c r="BO72" s="9">
        <f t="shared" si="152"/>
        <v>25.932689585189092</v>
      </c>
      <c r="BP72" s="9">
        <f t="shared" si="152"/>
        <v>25.932689585189092</v>
      </c>
      <c r="BQ72" s="9">
        <f t="shared" si="152"/>
        <v>25.932689585189092</v>
      </c>
      <c r="BR72" s="9">
        <f t="shared" si="152"/>
        <v>25.932689585189092</v>
      </c>
      <c r="BS72" s="9">
        <f t="shared" si="152"/>
        <v>25.932689585189092</v>
      </c>
      <c r="BT72" s="9">
        <f t="shared" si="152"/>
        <v>25.932689585189092</v>
      </c>
      <c r="BU72" s="9">
        <f t="shared" si="152"/>
        <v>25.932689585189092</v>
      </c>
      <c r="BV72" s="9">
        <f t="shared" si="152"/>
        <v>25.932689585189092</v>
      </c>
      <c r="BW72" s="9">
        <f t="shared" si="152"/>
        <v>25.932689585189092</v>
      </c>
      <c r="BX72" s="9">
        <f t="shared" si="152"/>
        <v>25.932689585189092</v>
      </c>
      <c r="BY72" s="9">
        <f t="shared" si="152"/>
        <v>25.932689585189092</v>
      </c>
      <c r="BZ72" s="9">
        <f t="shared" si="152"/>
        <v>25.932689585189092</v>
      </c>
      <c r="CA72" s="9">
        <f t="shared" si="152"/>
        <v>25.932689585189092</v>
      </c>
      <c r="CB72" s="9">
        <f t="shared" si="152"/>
        <v>25.932689585189092</v>
      </c>
      <c r="CC72" s="9">
        <f t="shared" si="152"/>
        <v>25.932689585189092</v>
      </c>
      <c r="CD72" s="9">
        <f t="shared" si="152"/>
        <v>25.932689585189092</v>
      </c>
      <c r="CE72" s="9">
        <f t="shared" si="152"/>
        <v>25.932689585189092</v>
      </c>
      <c r="CF72" s="9">
        <f t="shared" si="152"/>
        <v>25.932689585189092</v>
      </c>
      <c r="CG72" s="9">
        <f t="shared" si="152"/>
        <v>25.932689585189092</v>
      </c>
      <c r="CH72" s="9">
        <f t="shared" si="152"/>
        <v>25.932689585189092</v>
      </c>
      <c r="CI72" s="9">
        <f t="shared" si="148"/>
        <v>25.932689585189092</v>
      </c>
      <c r="CJ72" s="9">
        <f t="shared" si="148"/>
        <v>25.932689585189092</v>
      </c>
      <c r="CK72" s="9">
        <f t="shared" si="148"/>
        <v>25.932689585189092</v>
      </c>
      <c r="CL72" s="9">
        <f t="shared" si="148"/>
        <v>25.932689585189092</v>
      </c>
      <c r="CM72" s="9">
        <f t="shared" si="148"/>
        <v>25.932689585189092</v>
      </c>
      <c r="CN72" s="9">
        <f t="shared" si="148"/>
        <v>25.932689585189092</v>
      </c>
      <c r="CO72" s="9">
        <f t="shared" si="148"/>
        <v>25.932689585189092</v>
      </c>
      <c r="CP72" s="9">
        <f t="shared" si="148"/>
        <v>25.932689585189092</v>
      </c>
      <c r="CQ72" s="9">
        <f t="shared" si="148"/>
        <v>25.932689585189092</v>
      </c>
      <c r="CR72" s="9">
        <f t="shared" si="148"/>
        <v>25.932689585189092</v>
      </c>
      <c r="CS72" s="9">
        <f t="shared" si="148"/>
        <v>25.932689585189092</v>
      </c>
    </row>
    <row r="73" spans="1:97" x14ac:dyDescent="0.25">
      <c r="A73" s="8" t="s">
        <v>72</v>
      </c>
      <c r="B73" s="9">
        <f>AVERAGE(Ипотека!Z73:BV73)</f>
        <v>20.461986548824587</v>
      </c>
      <c r="C73" s="9">
        <f>$B$73</f>
        <v>20.461986548824587</v>
      </c>
      <c r="D73" s="9">
        <f t="shared" ref="D73:J73" si="161">$B$73</f>
        <v>20.461986548824587</v>
      </c>
      <c r="E73" s="9">
        <f t="shared" si="161"/>
        <v>20.461986548824587</v>
      </c>
      <c r="F73" s="9">
        <f t="shared" si="161"/>
        <v>20.461986548824587</v>
      </c>
      <c r="G73" s="9">
        <f t="shared" si="161"/>
        <v>20.461986548824587</v>
      </c>
      <c r="H73" s="9">
        <f t="shared" si="161"/>
        <v>20.461986548824587</v>
      </c>
      <c r="I73" s="9">
        <f t="shared" si="161"/>
        <v>20.461986548824587</v>
      </c>
      <c r="J73" s="9">
        <f t="shared" si="161"/>
        <v>20.461986548824587</v>
      </c>
      <c r="K73" s="9">
        <f t="shared" ref="K73:AK73" si="162">$B$73</f>
        <v>20.461986548824587</v>
      </c>
      <c r="L73" s="9">
        <f t="shared" si="162"/>
        <v>20.461986548824587</v>
      </c>
      <c r="M73" s="9">
        <f t="shared" si="162"/>
        <v>20.461986548824587</v>
      </c>
      <c r="N73" s="9">
        <f t="shared" si="162"/>
        <v>20.461986548824587</v>
      </c>
      <c r="O73" s="9">
        <f t="shared" si="162"/>
        <v>20.461986548824587</v>
      </c>
      <c r="P73" s="9">
        <f t="shared" si="162"/>
        <v>20.461986548824587</v>
      </c>
      <c r="Q73" s="9">
        <f t="shared" si="162"/>
        <v>20.461986548824587</v>
      </c>
      <c r="R73" s="9">
        <f t="shared" si="162"/>
        <v>20.461986548824587</v>
      </c>
      <c r="S73" s="9">
        <f t="shared" si="162"/>
        <v>20.461986548824587</v>
      </c>
      <c r="T73" s="9">
        <f t="shared" si="162"/>
        <v>20.461986548824587</v>
      </c>
      <c r="U73" s="9">
        <f t="shared" si="162"/>
        <v>20.461986548824587</v>
      </c>
      <c r="V73" s="9">
        <f t="shared" si="162"/>
        <v>20.461986548824587</v>
      </c>
      <c r="W73" s="9">
        <f t="shared" si="162"/>
        <v>20.461986548824587</v>
      </c>
      <c r="X73" s="9">
        <f t="shared" si="162"/>
        <v>20.461986548824587</v>
      </c>
      <c r="Y73" s="9">
        <f t="shared" si="162"/>
        <v>20.461986548824587</v>
      </c>
      <c r="Z73" s="9">
        <f t="shared" si="162"/>
        <v>20.461986548824587</v>
      </c>
      <c r="AA73" s="9">
        <f t="shared" si="162"/>
        <v>20.461986548824587</v>
      </c>
      <c r="AB73" s="9">
        <f t="shared" si="162"/>
        <v>20.461986548824587</v>
      </c>
      <c r="AC73" s="9">
        <f t="shared" si="162"/>
        <v>20.461986548824587</v>
      </c>
      <c r="AD73" s="9">
        <f t="shared" si="162"/>
        <v>20.461986548824587</v>
      </c>
      <c r="AE73" s="9">
        <f t="shared" si="162"/>
        <v>20.461986548824587</v>
      </c>
      <c r="AF73" s="9">
        <f t="shared" si="162"/>
        <v>20.461986548824587</v>
      </c>
      <c r="AG73" s="9">
        <f t="shared" si="162"/>
        <v>20.461986548824587</v>
      </c>
      <c r="AH73" s="9">
        <f t="shared" si="162"/>
        <v>20.461986548824587</v>
      </c>
      <c r="AI73" s="9">
        <f t="shared" si="162"/>
        <v>20.461986548824587</v>
      </c>
      <c r="AJ73" s="9">
        <f t="shared" si="162"/>
        <v>20.461986548824587</v>
      </c>
      <c r="AK73" s="9">
        <f t="shared" si="162"/>
        <v>20.461986548824587</v>
      </c>
      <c r="AL73" s="17">
        <f>AVERAGE(Ипотека!AL73:CH73)</f>
        <v>20.325741068810185</v>
      </c>
      <c r="AM73" s="9">
        <f t="shared" si="151"/>
        <v>20.325741068810185</v>
      </c>
      <c r="AN73" s="9">
        <f t="shared" si="152"/>
        <v>20.325741068810185</v>
      </c>
      <c r="AO73" s="9">
        <f t="shared" si="152"/>
        <v>20.325741068810185</v>
      </c>
      <c r="AP73" s="9">
        <f t="shared" si="152"/>
        <v>20.325741068810185</v>
      </c>
      <c r="AQ73" s="9">
        <f t="shared" si="152"/>
        <v>20.325741068810185</v>
      </c>
      <c r="AR73" s="9">
        <f t="shared" si="152"/>
        <v>20.325741068810185</v>
      </c>
      <c r="AS73" s="9">
        <f t="shared" si="152"/>
        <v>20.325741068810185</v>
      </c>
      <c r="AT73" s="9">
        <f t="shared" si="152"/>
        <v>20.325741068810185</v>
      </c>
      <c r="AU73" s="9">
        <f t="shared" si="152"/>
        <v>20.325741068810185</v>
      </c>
      <c r="AV73" s="9">
        <f t="shared" si="152"/>
        <v>20.325741068810185</v>
      </c>
      <c r="AW73" s="9">
        <f t="shared" si="152"/>
        <v>20.325741068810185</v>
      </c>
      <c r="AX73" s="9">
        <f t="shared" si="152"/>
        <v>20.325741068810185</v>
      </c>
      <c r="AY73" s="9">
        <f t="shared" si="152"/>
        <v>20.325741068810185</v>
      </c>
      <c r="AZ73" s="9">
        <f t="shared" si="152"/>
        <v>20.325741068810185</v>
      </c>
      <c r="BA73" s="9">
        <f t="shared" si="152"/>
        <v>20.325741068810185</v>
      </c>
      <c r="BB73" s="9">
        <f t="shared" si="152"/>
        <v>20.325741068810185</v>
      </c>
      <c r="BC73" s="9">
        <f t="shared" si="152"/>
        <v>20.325741068810185</v>
      </c>
      <c r="BD73" s="9">
        <f t="shared" si="152"/>
        <v>20.325741068810185</v>
      </c>
      <c r="BE73" s="9">
        <f t="shared" si="152"/>
        <v>20.325741068810185</v>
      </c>
      <c r="BF73" s="9">
        <f t="shared" si="152"/>
        <v>20.325741068810185</v>
      </c>
      <c r="BG73" s="9">
        <f t="shared" si="152"/>
        <v>20.325741068810185</v>
      </c>
      <c r="BH73" s="9">
        <f t="shared" si="152"/>
        <v>20.325741068810185</v>
      </c>
      <c r="BI73" s="9">
        <f t="shared" si="152"/>
        <v>20.325741068810185</v>
      </c>
      <c r="BJ73" s="9">
        <f t="shared" si="152"/>
        <v>20.325741068810185</v>
      </c>
      <c r="BK73" s="9">
        <f t="shared" si="152"/>
        <v>20.325741068810185</v>
      </c>
      <c r="BL73" s="9">
        <f t="shared" si="152"/>
        <v>20.325741068810185</v>
      </c>
      <c r="BM73" s="9">
        <f t="shared" si="152"/>
        <v>20.325741068810185</v>
      </c>
      <c r="BN73" s="9">
        <f t="shared" si="152"/>
        <v>20.325741068810185</v>
      </c>
      <c r="BO73" s="9">
        <f t="shared" si="152"/>
        <v>20.325741068810185</v>
      </c>
      <c r="BP73" s="9">
        <f t="shared" si="152"/>
        <v>20.325741068810185</v>
      </c>
      <c r="BQ73" s="9">
        <f t="shared" si="152"/>
        <v>20.325741068810185</v>
      </c>
      <c r="BR73" s="9">
        <f t="shared" si="152"/>
        <v>20.325741068810185</v>
      </c>
      <c r="BS73" s="9">
        <f t="shared" si="152"/>
        <v>20.325741068810185</v>
      </c>
      <c r="BT73" s="9">
        <f t="shared" si="152"/>
        <v>20.325741068810185</v>
      </c>
      <c r="BU73" s="9">
        <f t="shared" si="152"/>
        <v>20.325741068810185</v>
      </c>
      <c r="BV73" s="9">
        <f t="shared" si="152"/>
        <v>20.325741068810185</v>
      </c>
      <c r="BW73" s="9">
        <f t="shared" si="152"/>
        <v>20.325741068810185</v>
      </c>
      <c r="BX73" s="9">
        <f t="shared" si="152"/>
        <v>20.325741068810185</v>
      </c>
      <c r="BY73" s="9">
        <f t="shared" si="152"/>
        <v>20.325741068810185</v>
      </c>
      <c r="BZ73" s="9">
        <f t="shared" si="152"/>
        <v>20.325741068810185</v>
      </c>
      <c r="CA73" s="9">
        <f t="shared" si="152"/>
        <v>20.325741068810185</v>
      </c>
      <c r="CB73" s="9">
        <f t="shared" si="152"/>
        <v>20.325741068810185</v>
      </c>
      <c r="CC73" s="9">
        <f t="shared" si="152"/>
        <v>20.325741068810185</v>
      </c>
      <c r="CD73" s="9">
        <f t="shared" si="152"/>
        <v>20.325741068810185</v>
      </c>
      <c r="CE73" s="9">
        <f t="shared" si="152"/>
        <v>20.325741068810185</v>
      </c>
      <c r="CF73" s="9">
        <f t="shared" si="152"/>
        <v>20.325741068810185</v>
      </c>
      <c r="CG73" s="9">
        <f t="shared" si="152"/>
        <v>20.325741068810185</v>
      </c>
      <c r="CH73" s="9">
        <f t="shared" si="152"/>
        <v>20.325741068810185</v>
      </c>
      <c r="CI73" s="9">
        <f t="shared" si="148"/>
        <v>20.325741068810185</v>
      </c>
      <c r="CJ73" s="9">
        <f t="shared" si="148"/>
        <v>20.325741068810185</v>
      </c>
      <c r="CK73" s="9">
        <f t="shared" si="148"/>
        <v>20.325741068810185</v>
      </c>
      <c r="CL73" s="9">
        <f t="shared" si="148"/>
        <v>20.325741068810185</v>
      </c>
      <c r="CM73" s="9">
        <f t="shared" si="148"/>
        <v>20.325741068810185</v>
      </c>
      <c r="CN73" s="9">
        <f t="shared" si="148"/>
        <v>20.325741068810185</v>
      </c>
      <c r="CO73" s="9">
        <f t="shared" si="148"/>
        <v>20.325741068810185</v>
      </c>
      <c r="CP73" s="9">
        <f t="shared" si="148"/>
        <v>20.325741068810185</v>
      </c>
      <c r="CQ73" s="9">
        <f t="shared" si="148"/>
        <v>20.325741068810185</v>
      </c>
      <c r="CR73" s="9">
        <f t="shared" si="148"/>
        <v>20.325741068810185</v>
      </c>
      <c r="CS73" s="9">
        <f t="shared" si="148"/>
        <v>20.325741068810185</v>
      </c>
    </row>
    <row r="74" spans="1:97" x14ac:dyDescent="0.25">
      <c r="A74" s="8" t="s">
        <v>73</v>
      </c>
      <c r="B74" s="9">
        <f>AVERAGE(Ипотека!Z74:BV74)</f>
        <v>19.624308533415771</v>
      </c>
      <c r="C74" s="9">
        <f>$B$74</f>
        <v>19.624308533415771</v>
      </c>
      <c r="D74" s="9">
        <f t="shared" ref="D74:J74" si="163">$B$74</f>
        <v>19.624308533415771</v>
      </c>
      <c r="E74" s="9">
        <f t="shared" si="163"/>
        <v>19.624308533415771</v>
      </c>
      <c r="F74" s="9">
        <f t="shared" si="163"/>
        <v>19.624308533415771</v>
      </c>
      <c r="G74" s="9">
        <f t="shared" si="163"/>
        <v>19.624308533415771</v>
      </c>
      <c r="H74" s="9">
        <f t="shared" si="163"/>
        <v>19.624308533415771</v>
      </c>
      <c r="I74" s="9">
        <f t="shared" si="163"/>
        <v>19.624308533415771</v>
      </c>
      <c r="J74" s="9">
        <f t="shared" si="163"/>
        <v>19.624308533415771</v>
      </c>
      <c r="K74" s="9">
        <f t="shared" ref="K74:AK74" si="164">$B$74</f>
        <v>19.624308533415771</v>
      </c>
      <c r="L74" s="9">
        <f t="shared" si="164"/>
        <v>19.624308533415771</v>
      </c>
      <c r="M74" s="9">
        <f t="shared" si="164"/>
        <v>19.624308533415771</v>
      </c>
      <c r="N74" s="9">
        <f t="shared" si="164"/>
        <v>19.624308533415771</v>
      </c>
      <c r="O74" s="9">
        <f t="shared" si="164"/>
        <v>19.624308533415771</v>
      </c>
      <c r="P74" s="9">
        <f t="shared" si="164"/>
        <v>19.624308533415771</v>
      </c>
      <c r="Q74" s="9">
        <f t="shared" si="164"/>
        <v>19.624308533415771</v>
      </c>
      <c r="R74" s="9">
        <f t="shared" si="164"/>
        <v>19.624308533415771</v>
      </c>
      <c r="S74" s="9">
        <f t="shared" si="164"/>
        <v>19.624308533415771</v>
      </c>
      <c r="T74" s="9">
        <f t="shared" si="164"/>
        <v>19.624308533415771</v>
      </c>
      <c r="U74" s="9">
        <f t="shared" si="164"/>
        <v>19.624308533415771</v>
      </c>
      <c r="V74" s="9">
        <f t="shared" si="164"/>
        <v>19.624308533415771</v>
      </c>
      <c r="W74" s="9">
        <f t="shared" si="164"/>
        <v>19.624308533415771</v>
      </c>
      <c r="X74" s="9">
        <f t="shared" si="164"/>
        <v>19.624308533415771</v>
      </c>
      <c r="Y74" s="9">
        <f t="shared" si="164"/>
        <v>19.624308533415771</v>
      </c>
      <c r="Z74" s="9">
        <f t="shared" si="164"/>
        <v>19.624308533415771</v>
      </c>
      <c r="AA74" s="9">
        <f t="shared" si="164"/>
        <v>19.624308533415771</v>
      </c>
      <c r="AB74" s="9">
        <f t="shared" si="164"/>
        <v>19.624308533415771</v>
      </c>
      <c r="AC74" s="9">
        <f t="shared" si="164"/>
        <v>19.624308533415771</v>
      </c>
      <c r="AD74" s="9">
        <f t="shared" si="164"/>
        <v>19.624308533415771</v>
      </c>
      <c r="AE74" s="9">
        <f t="shared" si="164"/>
        <v>19.624308533415771</v>
      </c>
      <c r="AF74" s="9">
        <f t="shared" si="164"/>
        <v>19.624308533415771</v>
      </c>
      <c r="AG74" s="9">
        <f t="shared" si="164"/>
        <v>19.624308533415771</v>
      </c>
      <c r="AH74" s="9">
        <f t="shared" si="164"/>
        <v>19.624308533415771</v>
      </c>
      <c r="AI74" s="9">
        <f t="shared" si="164"/>
        <v>19.624308533415771</v>
      </c>
      <c r="AJ74" s="9">
        <f t="shared" si="164"/>
        <v>19.624308533415771</v>
      </c>
      <c r="AK74" s="9">
        <f t="shared" si="164"/>
        <v>19.624308533415771</v>
      </c>
      <c r="AL74" s="17">
        <f>AVERAGE(Ипотека!AL74:CH74)</f>
        <v>19.933372740980833</v>
      </c>
      <c r="AM74" s="9">
        <f t="shared" si="151"/>
        <v>19.933372740980833</v>
      </c>
      <c r="AN74" s="9">
        <f t="shared" si="152"/>
        <v>19.933372740980833</v>
      </c>
      <c r="AO74" s="9">
        <f t="shared" si="152"/>
        <v>19.933372740980833</v>
      </c>
      <c r="AP74" s="9">
        <f t="shared" si="152"/>
        <v>19.933372740980833</v>
      </c>
      <c r="AQ74" s="9">
        <f t="shared" si="152"/>
        <v>19.933372740980833</v>
      </c>
      <c r="AR74" s="9">
        <f t="shared" si="152"/>
        <v>19.933372740980833</v>
      </c>
      <c r="AS74" s="9">
        <f t="shared" si="152"/>
        <v>19.933372740980833</v>
      </c>
      <c r="AT74" s="9">
        <f t="shared" si="152"/>
        <v>19.933372740980833</v>
      </c>
      <c r="AU74" s="9">
        <f t="shared" si="152"/>
        <v>19.933372740980833</v>
      </c>
      <c r="AV74" s="9">
        <f t="shared" ref="AN74:CH79" si="165">AU74</f>
        <v>19.933372740980833</v>
      </c>
      <c r="AW74" s="9">
        <f t="shared" si="165"/>
        <v>19.933372740980833</v>
      </c>
      <c r="AX74" s="9">
        <f t="shared" si="165"/>
        <v>19.933372740980833</v>
      </c>
      <c r="AY74" s="9">
        <f t="shared" si="165"/>
        <v>19.933372740980833</v>
      </c>
      <c r="AZ74" s="9">
        <f t="shared" si="165"/>
        <v>19.933372740980833</v>
      </c>
      <c r="BA74" s="9">
        <f t="shared" si="165"/>
        <v>19.933372740980833</v>
      </c>
      <c r="BB74" s="9">
        <f t="shared" si="165"/>
        <v>19.933372740980833</v>
      </c>
      <c r="BC74" s="9">
        <f t="shared" si="165"/>
        <v>19.933372740980833</v>
      </c>
      <c r="BD74" s="9">
        <f t="shared" si="165"/>
        <v>19.933372740980833</v>
      </c>
      <c r="BE74" s="9">
        <f t="shared" si="165"/>
        <v>19.933372740980833</v>
      </c>
      <c r="BF74" s="9">
        <f t="shared" si="165"/>
        <v>19.933372740980833</v>
      </c>
      <c r="BG74" s="9">
        <f t="shared" si="165"/>
        <v>19.933372740980833</v>
      </c>
      <c r="BH74" s="9">
        <f t="shared" si="165"/>
        <v>19.933372740980833</v>
      </c>
      <c r="BI74" s="9">
        <f t="shared" si="165"/>
        <v>19.933372740980833</v>
      </c>
      <c r="BJ74" s="9">
        <f t="shared" si="165"/>
        <v>19.933372740980833</v>
      </c>
      <c r="BK74" s="9">
        <f t="shared" si="165"/>
        <v>19.933372740980833</v>
      </c>
      <c r="BL74" s="9">
        <f t="shared" si="165"/>
        <v>19.933372740980833</v>
      </c>
      <c r="BM74" s="9">
        <f t="shared" si="165"/>
        <v>19.933372740980833</v>
      </c>
      <c r="BN74" s="9">
        <f t="shared" si="165"/>
        <v>19.933372740980833</v>
      </c>
      <c r="BO74" s="9">
        <f t="shared" si="165"/>
        <v>19.933372740980833</v>
      </c>
      <c r="BP74" s="9">
        <f t="shared" si="165"/>
        <v>19.933372740980833</v>
      </c>
      <c r="BQ74" s="9">
        <f t="shared" si="165"/>
        <v>19.933372740980833</v>
      </c>
      <c r="BR74" s="9">
        <f t="shared" si="165"/>
        <v>19.933372740980833</v>
      </c>
      <c r="BS74" s="9">
        <f t="shared" si="165"/>
        <v>19.933372740980833</v>
      </c>
      <c r="BT74" s="9">
        <f t="shared" si="165"/>
        <v>19.933372740980833</v>
      </c>
      <c r="BU74" s="9">
        <f t="shared" si="165"/>
        <v>19.933372740980833</v>
      </c>
      <c r="BV74" s="9">
        <f t="shared" si="165"/>
        <v>19.933372740980833</v>
      </c>
      <c r="BW74" s="9">
        <f t="shared" si="165"/>
        <v>19.933372740980833</v>
      </c>
      <c r="BX74" s="9">
        <f t="shared" si="165"/>
        <v>19.933372740980833</v>
      </c>
      <c r="BY74" s="9">
        <f t="shared" si="165"/>
        <v>19.933372740980833</v>
      </c>
      <c r="BZ74" s="9">
        <f t="shared" si="165"/>
        <v>19.933372740980833</v>
      </c>
      <c r="CA74" s="9">
        <f t="shared" si="165"/>
        <v>19.933372740980833</v>
      </c>
      <c r="CB74" s="9">
        <f t="shared" si="165"/>
        <v>19.933372740980833</v>
      </c>
      <c r="CC74" s="9">
        <f t="shared" si="165"/>
        <v>19.933372740980833</v>
      </c>
      <c r="CD74" s="9">
        <f t="shared" si="165"/>
        <v>19.933372740980833</v>
      </c>
      <c r="CE74" s="9">
        <f t="shared" si="165"/>
        <v>19.933372740980833</v>
      </c>
      <c r="CF74" s="9">
        <f t="shared" si="165"/>
        <v>19.933372740980833</v>
      </c>
      <c r="CG74" s="9">
        <f t="shared" si="165"/>
        <v>19.933372740980833</v>
      </c>
      <c r="CH74" s="9">
        <f t="shared" si="165"/>
        <v>19.933372740980833</v>
      </c>
      <c r="CI74" s="9">
        <f t="shared" si="148"/>
        <v>19.933372740980833</v>
      </c>
      <c r="CJ74" s="9">
        <f t="shared" si="148"/>
        <v>19.933372740980833</v>
      </c>
      <c r="CK74" s="9">
        <f t="shared" si="148"/>
        <v>19.933372740980833</v>
      </c>
      <c r="CL74" s="9">
        <f t="shared" si="148"/>
        <v>19.933372740980833</v>
      </c>
      <c r="CM74" s="9">
        <f t="shared" si="148"/>
        <v>19.933372740980833</v>
      </c>
      <c r="CN74" s="9">
        <f t="shared" si="148"/>
        <v>19.933372740980833</v>
      </c>
      <c r="CO74" s="9">
        <f t="shared" si="148"/>
        <v>19.933372740980833</v>
      </c>
      <c r="CP74" s="9">
        <f t="shared" si="148"/>
        <v>19.933372740980833</v>
      </c>
      <c r="CQ74" s="9">
        <f t="shared" si="148"/>
        <v>19.933372740980833</v>
      </c>
      <c r="CR74" s="9">
        <f t="shared" si="148"/>
        <v>19.933372740980833</v>
      </c>
      <c r="CS74" s="9">
        <f t="shared" si="148"/>
        <v>19.933372740980833</v>
      </c>
    </row>
    <row r="75" spans="1:97" x14ac:dyDescent="0.25">
      <c r="A75" s="8" t="s">
        <v>74</v>
      </c>
      <c r="B75" s="9">
        <f>AVERAGE(Ипотека!Z75:BV75)</f>
        <v>19.521139012026179</v>
      </c>
      <c r="C75" s="9">
        <f>$B$75</f>
        <v>19.521139012026179</v>
      </c>
      <c r="D75" s="9">
        <f t="shared" ref="D75:J75" si="166">$B$75</f>
        <v>19.521139012026179</v>
      </c>
      <c r="E75" s="9">
        <f t="shared" si="166"/>
        <v>19.521139012026179</v>
      </c>
      <c r="F75" s="9">
        <f t="shared" si="166"/>
        <v>19.521139012026179</v>
      </c>
      <c r="G75" s="9">
        <f t="shared" si="166"/>
        <v>19.521139012026179</v>
      </c>
      <c r="H75" s="9">
        <f t="shared" si="166"/>
        <v>19.521139012026179</v>
      </c>
      <c r="I75" s="9">
        <f t="shared" si="166"/>
        <v>19.521139012026179</v>
      </c>
      <c r="J75" s="9">
        <f t="shared" si="166"/>
        <v>19.521139012026179</v>
      </c>
      <c r="K75" s="9">
        <f t="shared" ref="K75:AK75" si="167">$B$75</f>
        <v>19.521139012026179</v>
      </c>
      <c r="L75" s="9">
        <f t="shared" si="167"/>
        <v>19.521139012026179</v>
      </c>
      <c r="M75" s="9">
        <f t="shared" si="167"/>
        <v>19.521139012026179</v>
      </c>
      <c r="N75" s="9">
        <f t="shared" si="167"/>
        <v>19.521139012026179</v>
      </c>
      <c r="O75" s="9">
        <f t="shared" si="167"/>
        <v>19.521139012026179</v>
      </c>
      <c r="P75" s="9">
        <f t="shared" si="167"/>
        <v>19.521139012026179</v>
      </c>
      <c r="Q75" s="9">
        <f t="shared" si="167"/>
        <v>19.521139012026179</v>
      </c>
      <c r="R75" s="9">
        <f t="shared" si="167"/>
        <v>19.521139012026179</v>
      </c>
      <c r="S75" s="9">
        <f t="shared" si="167"/>
        <v>19.521139012026179</v>
      </c>
      <c r="T75" s="9">
        <f t="shared" si="167"/>
        <v>19.521139012026179</v>
      </c>
      <c r="U75" s="9">
        <f t="shared" si="167"/>
        <v>19.521139012026179</v>
      </c>
      <c r="V75" s="9">
        <f t="shared" si="167"/>
        <v>19.521139012026179</v>
      </c>
      <c r="W75" s="9">
        <f t="shared" si="167"/>
        <v>19.521139012026179</v>
      </c>
      <c r="X75" s="9">
        <f t="shared" si="167"/>
        <v>19.521139012026179</v>
      </c>
      <c r="Y75" s="9">
        <f t="shared" si="167"/>
        <v>19.521139012026179</v>
      </c>
      <c r="Z75" s="9">
        <f t="shared" si="167"/>
        <v>19.521139012026179</v>
      </c>
      <c r="AA75" s="9">
        <f t="shared" si="167"/>
        <v>19.521139012026179</v>
      </c>
      <c r="AB75" s="9">
        <f t="shared" si="167"/>
        <v>19.521139012026179</v>
      </c>
      <c r="AC75" s="9">
        <f t="shared" si="167"/>
        <v>19.521139012026179</v>
      </c>
      <c r="AD75" s="9">
        <f t="shared" si="167"/>
        <v>19.521139012026179</v>
      </c>
      <c r="AE75" s="9">
        <f t="shared" si="167"/>
        <v>19.521139012026179</v>
      </c>
      <c r="AF75" s="9">
        <f t="shared" si="167"/>
        <v>19.521139012026179</v>
      </c>
      <c r="AG75" s="9">
        <f t="shared" si="167"/>
        <v>19.521139012026179</v>
      </c>
      <c r="AH75" s="9">
        <f t="shared" si="167"/>
        <v>19.521139012026179</v>
      </c>
      <c r="AI75" s="9">
        <f t="shared" si="167"/>
        <v>19.521139012026179</v>
      </c>
      <c r="AJ75" s="9">
        <f t="shared" si="167"/>
        <v>19.521139012026179</v>
      </c>
      <c r="AK75" s="9">
        <f t="shared" si="167"/>
        <v>19.521139012026179</v>
      </c>
      <c r="AL75" s="17">
        <f>AVERAGE(Ипотека!AL75:CH75)</f>
        <v>21.292760212501619</v>
      </c>
      <c r="AM75" s="9">
        <f t="shared" si="151"/>
        <v>21.292760212501619</v>
      </c>
      <c r="AN75" s="9">
        <f t="shared" si="165"/>
        <v>21.292760212501619</v>
      </c>
      <c r="AO75" s="9">
        <f t="shared" si="165"/>
        <v>21.292760212501619</v>
      </c>
      <c r="AP75" s="9">
        <f t="shared" si="165"/>
        <v>21.292760212501619</v>
      </c>
      <c r="AQ75" s="9">
        <f t="shared" si="165"/>
        <v>21.292760212501619</v>
      </c>
      <c r="AR75" s="9">
        <f t="shared" si="165"/>
        <v>21.292760212501619</v>
      </c>
      <c r="AS75" s="9">
        <f t="shared" si="165"/>
        <v>21.292760212501619</v>
      </c>
      <c r="AT75" s="9">
        <f t="shared" si="165"/>
        <v>21.292760212501619</v>
      </c>
      <c r="AU75" s="9">
        <f t="shared" si="165"/>
        <v>21.292760212501619</v>
      </c>
      <c r="AV75" s="9">
        <f t="shared" si="165"/>
        <v>21.292760212501619</v>
      </c>
      <c r="AW75" s="9">
        <f t="shared" si="165"/>
        <v>21.292760212501619</v>
      </c>
      <c r="AX75" s="9">
        <f t="shared" si="165"/>
        <v>21.292760212501619</v>
      </c>
      <c r="AY75" s="9">
        <f t="shared" si="165"/>
        <v>21.292760212501619</v>
      </c>
      <c r="AZ75" s="9">
        <f t="shared" si="165"/>
        <v>21.292760212501619</v>
      </c>
      <c r="BA75" s="9">
        <f t="shared" si="165"/>
        <v>21.292760212501619</v>
      </c>
      <c r="BB75" s="9">
        <f t="shared" si="165"/>
        <v>21.292760212501619</v>
      </c>
      <c r="BC75" s="9">
        <f t="shared" si="165"/>
        <v>21.292760212501619</v>
      </c>
      <c r="BD75" s="9">
        <f t="shared" si="165"/>
        <v>21.292760212501619</v>
      </c>
      <c r="BE75" s="9">
        <f t="shared" si="165"/>
        <v>21.292760212501619</v>
      </c>
      <c r="BF75" s="9">
        <f t="shared" si="165"/>
        <v>21.292760212501619</v>
      </c>
      <c r="BG75" s="9">
        <f t="shared" si="165"/>
        <v>21.292760212501619</v>
      </c>
      <c r="BH75" s="9">
        <f t="shared" si="165"/>
        <v>21.292760212501619</v>
      </c>
      <c r="BI75" s="9">
        <f t="shared" si="165"/>
        <v>21.292760212501619</v>
      </c>
      <c r="BJ75" s="9">
        <f t="shared" si="165"/>
        <v>21.292760212501619</v>
      </c>
      <c r="BK75" s="9">
        <f t="shared" si="165"/>
        <v>21.292760212501619</v>
      </c>
      <c r="BL75" s="9">
        <f t="shared" si="165"/>
        <v>21.292760212501619</v>
      </c>
      <c r="BM75" s="9">
        <f t="shared" si="165"/>
        <v>21.292760212501619</v>
      </c>
      <c r="BN75" s="9">
        <f t="shared" si="165"/>
        <v>21.292760212501619</v>
      </c>
      <c r="BO75" s="9">
        <f t="shared" si="165"/>
        <v>21.292760212501619</v>
      </c>
      <c r="BP75" s="9">
        <f t="shared" si="165"/>
        <v>21.292760212501619</v>
      </c>
      <c r="BQ75" s="9">
        <f t="shared" si="165"/>
        <v>21.292760212501619</v>
      </c>
      <c r="BR75" s="9">
        <f t="shared" si="165"/>
        <v>21.292760212501619</v>
      </c>
      <c r="BS75" s="9">
        <f t="shared" si="165"/>
        <v>21.292760212501619</v>
      </c>
      <c r="BT75" s="9">
        <f t="shared" si="165"/>
        <v>21.292760212501619</v>
      </c>
      <c r="BU75" s="9">
        <f t="shared" si="165"/>
        <v>21.292760212501619</v>
      </c>
      <c r="BV75" s="9">
        <f t="shared" si="165"/>
        <v>21.292760212501619</v>
      </c>
      <c r="BW75" s="9">
        <f t="shared" si="165"/>
        <v>21.292760212501619</v>
      </c>
      <c r="BX75" s="9">
        <f t="shared" si="165"/>
        <v>21.292760212501619</v>
      </c>
      <c r="BY75" s="9">
        <f t="shared" si="165"/>
        <v>21.292760212501619</v>
      </c>
      <c r="BZ75" s="9">
        <f t="shared" si="165"/>
        <v>21.292760212501619</v>
      </c>
      <c r="CA75" s="9">
        <f t="shared" si="165"/>
        <v>21.292760212501619</v>
      </c>
      <c r="CB75" s="9">
        <f t="shared" si="165"/>
        <v>21.292760212501619</v>
      </c>
      <c r="CC75" s="9">
        <f t="shared" si="165"/>
        <v>21.292760212501619</v>
      </c>
      <c r="CD75" s="9">
        <f t="shared" si="165"/>
        <v>21.292760212501619</v>
      </c>
      <c r="CE75" s="9">
        <f t="shared" si="165"/>
        <v>21.292760212501619</v>
      </c>
      <c r="CF75" s="9">
        <f t="shared" si="165"/>
        <v>21.292760212501619</v>
      </c>
      <c r="CG75" s="9">
        <f t="shared" si="165"/>
        <v>21.292760212501619</v>
      </c>
      <c r="CH75" s="9">
        <f t="shared" si="165"/>
        <v>21.292760212501619</v>
      </c>
      <c r="CI75" s="9">
        <f t="shared" si="148"/>
        <v>21.292760212501619</v>
      </c>
      <c r="CJ75" s="9">
        <f t="shared" si="148"/>
        <v>21.292760212501619</v>
      </c>
      <c r="CK75" s="9">
        <f t="shared" si="148"/>
        <v>21.292760212501619</v>
      </c>
      <c r="CL75" s="9">
        <f t="shared" si="148"/>
        <v>21.292760212501619</v>
      </c>
      <c r="CM75" s="9">
        <f t="shared" si="148"/>
        <v>21.292760212501619</v>
      </c>
      <c r="CN75" s="9">
        <f t="shared" si="148"/>
        <v>21.292760212501619</v>
      </c>
      <c r="CO75" s="9">
        <f t="shared" si="148"/>
        <v>21.292760212501619</v>
      </c>
      <c r="CP75" s="9">
        <f t="shared" si="148"/>
        <v>21.292760212501619</v>
      </c>
      <c r="CQ75" s="9">
        <f t="shared" si="148"/>
        <v>21.292760212501619</v>
      </c>
      <c r="CR75" s="9">
        <f t="shared" si="148"/>
        <v>21.292760212501619</v>
      </c>
      <c r="CS75" s="9">
        <f t="shared" si="148"/>
        <v>21.292760212501619</v>
      </c>
    </row>
    <row r="76" spans="1:97" ht="31.5" x14ac:dyDescent="0.25">
      <c r="A76" s="8" t="s">
        <v>75</v>
      </c>
      <c r="B76" s="9">
        <f>AVERAGE(Ипотека!Z76:BV76)</f>
        <v>19.372766082649523</v>
      </c>
      <c r="C76" s="9">
        <f>$B$76</f>
        <v>19.372766082649523</v>
      </c>
      <c r="D76" s="9">
        <f t="shared" ref="D76:J76" si="168">$B$76</f>
        <v>19.372766082649523</v>
      </c>
      <c r="E76" s="9">
        <f t="shared" si="168"/>
        <v>19.372766082649523</v>
      </c>
      <c r="F76" s="9">
        <f t="shared" si="168"/>
        <v>19.372766082649523</v>
      </c>
      <c r="G76" s="9">
        <f t="shared" si="168"/>
        <v>19.372766082649523</v>
      </c>
      <c r="H76" s="9">
        <f t="shared" si="168"/>
        <v>19.372766082649523</v>
      </c>
      <c r="I76" s="9">
        <f t="shared" si="168"/>
        <v>19.372766082649523</v>
      </c>
      <c r="J76" s="9">
        <f t="shared" si="168"/>
        <v>19.372766082649523</v>
      </c>
      <c r="K76" s="9">
        <f t="shared" ref="K76:AK76" si="169">$B$76</f>
        <v>19.372766082649523</v>
      </c>
      <c r="L76" s="9">
        <f t="shared" si="169"/>
        <v>19.372766082649523</v>
      </c>
      <c r="M76" s="9">
        <f t="shared" si="169"/>
        <v>19.372766082649523</v>
      </c>
      <c r="N76" s="9">
        <f t="shared" si="169"/>
        <v>19.372766082649523</v>
      </c>
      <c r="O76" s="9">
        <f t="shared" si="169"/>
        <v>19.372766082649523</v>
      </c>
      <c r="P76" s="9">
        <f t="shared" si="169"/>
        <v>19.372766082649523</v>
      </c>
      <c r="Q76" s="9">
        <f t="shared" si="169"/>
        <v>19.372766082649523</v>
      </c>
      <c r="R76" s="9">
        <f t="shared" si="169"/>
        <v>19.372766082649523</v>
      </c>
      <c r="S76" s="9">
        <f t="shared" si="169"/>
        <v>19.372766082649523</v>
      </c>
      <c r="T76" s="9">
        <f t="shared" si="169"/>
        <v>19.372766082649523</v>
      </c>
      <c r="U76" s="9">
        <f t="shared" si="169"/>
        <v>19.372766082649523</v>
      </c>
      <c r="V76" s="9">
        <f t="shared" si="169"/>
        <v>19.372766082649523</v>
      </c>
      <c r="W76" s="9">
        <f t="shared" si="169"/>
        <v>19.372766082649523</v>
      </c>
      <c r="X76" s="9">
        <f t="shared" si="169"/>
        <v>19.372766082649523</v>
      </c>
      <c r="Y76" s="9">
        <f t="shared" si="169"/>
        <v>19.372766082649523</v>
      </c>
      <c r="Z76" s="9">
        <f t="shared" si="169"/>
        <v>19.372766082649523</v>
      </c>
      <c r="AA76" s="9">
        <f t="shared" si="169"/>
        <v>19.372766082649523</v>
      </c>
      <c r="AB76" s="9">
        <f t="shared" si="169"/>
        <v>19.372766082649523</v>
      </c>
      <c r="AC76" s="9">
        <f t="shared" si="169"/>
        <v>19.372766082649523</v>
      </c>
      <c r="AD76" s="9">
        <f t="shared" si="169"/>
        <v>19.372766082649523</v>
      </c>
      <c r="AE76" s="9">
        <f t="shared" si="169"/>
        <v>19.372766082649523</v>
      </c>
      <c r="AF76" s="9">
        <f t="shared" si="169"/>
        <v>19.372766082649523</v>
      </c>
      <c r="AG76" s="9">
        <f t="shared" si="169"/>
        <v>19.372766082649523</v>
      </c>
      <c r="AH76" s="9">
        <f t="shared" si="169"/>
        <v>19.372766082649523</v>
      </c>
      <c r="AI76" s="9">
        <f t="shared" si="169"/>
        <v>19.372766082649523</v>
      </c>
      <c r="AJ76" s="9">
        <f t="shared" si="169"/>
        <v>19.372766082649523</v>
      </c>
      <c r="AK76" s="9">
        <f t="shared" si="169"/>
        <v>19.372766082649523</v>
      </c>
      <c r="AL76" s="17">
        <f>AVERAGE(Ипотека!AL76:CH76)</f>
        <v>19.120315002110598</v>
      </c>
      <c r="AM76" s="9">
        <f t="shared" si="151"/>
        <v>19.120315002110598</v>
      </c>
      <c r="AN76" s="9">
        <f t="shared" si="165"/>
        <v>19.120315002110598</v>
      </c>
      <c r="AO76" s="9">
        <f t="shared" si="165"/>
        <v>19.120315002110598</v>
      </c>
      <c r="AP76" s="9">
        <f t="shared" si="165"/>
        <v>19.120315002110598</v>
      </c>
      <c r="AQ76" s="9">
        <f t="shared" si="165"/>
        <v>19.120315002110598</v>
      </c>
      <c r="AR76" s="9">
        <f t="shared" si="165"/>
        <v>19.120315002110598</v>
      </c>
      <c r="AS76" s="9">
        <f t="shared" si="165"/>
        <v>19.120315002110598</v>
      </c>
      <c r="AT76" s="9">
        <f t="shared" si="165"/>
        <v>19.120315002110598</v>
      </c>
      <c r="AU76" s="9">
        <f t="shared" si="165"/>
        <v>19.120315002110598</v>
      </c>
      <c r="AV76" s="9">
        <f t="shared" si="165"/>
        <v>19.120315002110598</v>
      </c>
      <c r="AW76" s="9">
        <f t="shared" si="165"/>
        <v>19.120315002110598</v>
      </c>
      <c r="AX76" s="9">
        <f t="shared" si="165"/>
        <v>19.120315002110598</v>
      </c>
      <c r="AY76" s="9">
        <f t="shared" si="165"/>
        <v>19.120315002110598</v>
      </c>
      <c r="AZ76" s="9">
        <f t="shared" si="165"/>
        <v>19.120315002110598</v>
      </c>
      <c r="BA76" s="9">
        <f t="shared" si="165"/>
        <v>19.120315002110598</v>
      </c>
      <c r="BB76" s="9">
        <f t="shared" si="165"/>
        <v>19.120315002110598</v>
      </c>
      <c r="BC76" s="9">
        <f t="shared" si="165"/>
        <v>19.120315002110598</v>
      </c>
      <c r="BD76" s="9">
        <f t="shared" si="165"/>
        <v>19.120315002110598</v>
      </c>
      <c r="BE76" s="9">
        <f t="shared" si="165"/>
        <v>19.120315002110598</v>
      </c>
      <c r="BF76" s="9">
        <f t="shared" si="165"/>
        <v>19.120315002110598</v>
      </c>
      <c r="BG76" s="9">
        <f t="shared" si="165"/>
        <v>19.120315002110598</v>
      </c>
      <c r="BH76" s="9">
        <f t="shared" si="165"/>
        <v>19.120315002110598</v>
      </c>
      <c r="BI76" s="9">
        <f t="shared" si="165"/>
        <v>19.120315002110598</v>
      </c>
      <c r="BJ76" s="9">
        <f t="shared" si="165"/>
        <v>19.120315002110598</v>
      </c>
      <c r="BK76" s="9">
        <f t="shared" si="165"/>
        <v>19.120315002110598</v>
      </c>
      <c r="BL76" s="9">
        <f t="shared" si="165"/>
        <v>19.120315002110598</v>
      </c>
      <c r="BM76" s="9">
        <f t="shared" si="165"/>
        <v>19.120315002110598</v>
      </c>
      <c r="BN76" s="9">
        <f t="shared" si="165"/>
        <v>19.120315002110598</v>
      </c>
      <c r="BO76" s="9">
        <f t="shared" si="165"/>
        <v>19.120315002110598</v>
      </c>
      <c r="BP76" s="9">
        <f t="shared" si="165"/>
        <v>19.120315002110598</v>
      </c>
      <c r="BQ76" s="9">
        <f t="shared" si="165"/>
        <v>19.120315002110598</v>
      </c>
      <c r="BR76" s="9">
        <f t="shared" si="165"/>
        <v>19.120315002110598</v>
      </c>
      <c r="BS76" s="9">
        <f t="shared" si="165"/>
        <v>19.120315002110598</v>
      </c>
      <c r="BT76" s="9">
        <f t="shared" si="165"/>
        <v>19.120315002110598</v>
      </c>
      <c r="BU76" s="9">
        <f t="shared" si="165"/>
        <v>19.120315002110598</v>
      </c>
      <c r="BV76" s="9">
        <f t="shared" si="165"/>
        <v>19.120315002110598</v>
      </c>
      <c r="BW76" s="9">
        <f t="shared" si="165"/>
        <v>19.120315002110598</v>
      </c>
      <c r="BX76" s="9">
        <f t="shared" si="165"/>
        <v>19.120315002110598</v>
      </c>
      <c r="BY76" s="9">
        <f t="shared" si="165"/>
        <v>19.120315002110598</v>
      </c>
      <c r="BZ76" s="9">
        <f t="shared" si="165"/>
        <v>19.120315002110598</v>
      </c>
      <c r="CA76" s="9">
        <f t="shared" si="165"/>
        <v>19.120315002110598</v>
      </c>
      <c r="CB76" s="9">
        <f t="shared" si="165"/>
        <v>19.120315002110598</v>
      </c>
      <c r="CC76" s="9">
        <f t="shared" si="165"/>
        <v>19.120315002110598</v>
      </c>
      <c r="CD76" s="9">
        <f t="shared" si="165"/>
        <v>19.120315002110598</v>
      </c>
      <c r="CE76" s="9">
        <f t="shared" si="165"/>
        <v>19.120315002110598</v>
      </c>
      <c r="CF76" s="9">
        <f t="shared" si="165"/>
        <v>19.120315002110598</v>
      </c>
      <c r="CG76" s="9">
        <f t="shared" si="165"/>
        <v>19.120315002110598</v>
      </c>
      <c r="CH76" s="9">
        <f t="shared" si="165"/>
        <v>19.120315002110598</v>
      </c>
      <c r="CI76" s="9">
        <f t="shared" si="148"/>
        <v>19.120315002110598</v>
      </c>
      <c r="CJ76" s="9">
        <f t="shared" si="148"/>
        <v>19.120315002110598</v>
      </c>
      <c r="CK76" s="9">
        <f t="shared" si="148"/>
        <v>19.120315002110598</v>
      </c>
      <c r="CL76" s="9">
        <f t="shared" si="148"/>
        <v>19.120315002110598</v>
      </c>
      <c r="CM76" s="9">
        <f t="shared" si="148"/>
        <v>19.120315002110598</v>
      </c>
      <c r="CN76" s="9">
        <f t="shared" si="148"/>
        <v>19.120315002110598</v>
      </c>
      <c r="CO76" s="9">
        <f t="shared" si="148"/>
        <v>19.120315002110598</v>
      </c>
      <c r="CP76" s="9">
        <f t="shared" si="148"/>
        <v>19.120315002110598</v>
      </c>
      <c r="CQ76" s="9">
        <f t="shared" si="148"/>
        <v>19.120315002110598</v>
      </c>
      <c r="CR76" s="9">
        <f t="shared" si="148"/>
        <v>19.120315002110598</v>
      </c>
      <c r="CS76" s="9">
        <f t="shared" si="148"/>
        <v>19.120315002110598</v>
      </c>
    </row>
    <row r="77" spans="1:97" x14ac:dyDescent="0.25">
      <c r="A77" s="8" t="s">
        <v>76</v>
      </c>
      <c r="B77" s="9">
        <f>AVERAGE(Ипотека!Z77:BV77)</f>
        <v>22.532755633025641</v>
      </c>
      <c r="C77" s="9">
        <f>$B$77</f>
        <v>22.532755633025641</v>
      </c>
      <c r="D77" s="9">
        <f t="shared" ref="D77:J77" si="170">$B$77</f>
        <v>22.532755633025641</v>
      </c>
      <c r="E77" s="9">
        <f t="shared" si="170"/>
        <v>22.532755633025641</v>
      </c>
      <c r="F77" s="9">
        <f t="shared" si="170"/>
        <v>22.532755633025641</v>
      </c>
      <c r="G77" s="9">
        <f t="shared" si="170"/>
        <v>22.532755633025641</v>
      </c>
      <c r="H77" s="9">
        <f t="shared" si="170"/>
        <v>22.532755633025641</v>
      </c>
      <c r="I77" s="9">
        <f t="shared" si="170"/>
        <v>22.532755633025641</v>
      </c>
      <c r="J77" s="9">
        <f t="shared" si="170"/>
        <v>22.532755633025641</v>
      </c>
      <c r="K77" s="9">
        <f t="shared" ref="K77:AK77" si="171">$B$77</f>
        <v>22.532755633025641</v>
      </c>
      <c r="L77" s="9">
        <f t="shared" si="171"/>
        <v>22.532755633025641</v>
      </c>
      <c r="M77" s="9">
        <f t="shared" si="171"/>
        <v>22.532755633025641</v>
      </c>
      <c r="N77" s="9">
        <f t="shared" si="171"/>
        <v>22.532755633025641</v>
      </c>
      <c r="O77" s="9">
        <f t="shared" si="171"/>
        <v>22.532755633025641</v>
      </c>
      <c r="P77" s="9">
        <f t="shared" si="171"/>
        <v>22.532755633025641</v>
      </c>
      <c r="Q77" s="9">
        <f t="shared" si="171"/>
        <v>22.532755633025641</v>
      </c>
      <c r="R77" s="9">
        <f t="shared" si="171"/>
        <v>22.532755633025641</v>
      </c>
      <c r="S77" s="9">
        <f t="shared" si="171"/>
        <v>22.532755633025641</v>
      </c>
      <c r="T77" s="9">
        <f t="shared" si="171"/>
        <v>22.532755633025641</v>
      </c>
      <c r="U77" s="9">
        <f t="shared" si="171"/>
        <v>22.532755633025641</v>
      </c>
      <c r="V77" s="9">
        <f t="shared" si="171"/>
        <v>22.532755633025641</v>
      </c>
      <c r="W77" s="9">
        <f t="shared" si="171"/>
        <v>22.532755633025641</v>
      </c>
      <c r="X77" s="9">
        <f t="shared" si="171"/>
        <v>22.532755633025641</v>
      </c>
      <c r="Y77" s="9">
        <f t="shared" si="171"/>
        <v>22.532755633025641</v>
      </c>
      <c r="Z77" s="9">
        <f t="shared" si="171"/>
        <v>22.532755633025641</v>
      </c>
      <c r="AA77" s="9">
        <f t="shared" si="171"/>
        <v>22.532755633025641</v>
      </c>
      <c r="AB77" s="9">
        <f t="shared" si="171"/>
        <v>22.532755633025641</v>
      </c>
      <c r="AC77" s="9">
        <f t="shared" si="171"/>
        <v>22.532755633025641</v>
      </c>
      <c r="AD77" s="9">
        <f t="shared" si="171"/>
        <v>22.532755633025641</v>
      </c>
      <c r="AE77" s="9">
        <f t="shared" si="171"/>
        <v>22.532755633025641</v>
      </c>
      <c r="AF77" s="9">
        <f t="shared" si="171"/>
        <v>22.532755633025641</v>
      </c>
      <c r="AG77" s="9">
        <f t="shared" si="171"/>
        <v>22.532755633025641</v>
      </c>
      <c r="AH77" s="9">
        <f t="shared" si="171"/>
        <v>22.532755633025641</v>
      </c>
      <c r="AI77" s="9">
        <f t="shared" si="171"/>
        <v>22.532755633025641</v>
      </c>
      <c r="AJ77" s="9">
        <f t="shared" si="171"/>
        <v>22.532755633025641</v>
      </c>
      <c r="AK77" s="9">
        <f t="shared" si="171"/>
        <v>22.532755633025641</v>
      </c>
      <c r="AL77" s="17">
        <f>AVERAGE(Ипотека!AL77:CH77)</f>
        <v>22.595639378720726</v>
      </c>
      <c r="AM77" s="9">
        <f t="shared" si="151"/>
        <v>22.595639378720726</v>
      </c>
      <c r="AN77" s="9">
        <f t="shared" si="165"/>
        <v>22.595639378720726</v>
      </c>
      <c r="AO77" s="9">
        <f t="shared" si="165"/>
        <v>22.595639378720726</v>
      </c>
      <c r="AP77" s="9">
        <f t="shared" si="165"/>
        <v>22.595639378720726</v>
      </c>
      <c r="AQ77" s="9">
        <f t="shared" si="165"/>
        <v>22.595639378720726</v>
      </c>
      <c r="AR77" s="9">
        <f t="shared" si="165"/>
        <v>22.595639378720726</v>
      </c>
      <c r="AS77" s="9">
        <f t="shared" si="165"/>
        <v>22.595639378720726</v>
      </c>
      <c r="AT77" s="9">
        <f t="shared" si="165"/>
        <v>22.595639378720726</v>
      </c>
      <c r="AU77" s="9">
        <f t="shared" si="165"/>
        <v>22.595639378720726</v>
      </c>
      <c r="AV77" s="9">
        <f t="shared" si="165"/>
        <v>22.595639378720726</v>
      </c>
      <c r="AW77" s="9">
        <f t="shared" si="165"/>
        <v>22.595639378720726</v>
      </c>
      <c r="AX77" s="9">
        <f t="shared" si="165"/>
        <v>22.595639378720726</v>
      </c>
      <c r="AY77" s="9">
        <f t="shared" si="165"/>
        <v>22.595639378720726</v>
      </c>
      <c r="AZ77" s="9">
        <f t="shared" si="165"/>
        <v>22.595639378720726</v>
      </c>
      <c r="BA77" s="9">
        <f t="shared" si="165"/>
        <v>22.595639378720726</v>
      </c>
      <c r="BB77" s="9">
        <f t="shared" si="165"/>
        <v>22.595639378720726</v>
      </c>
      <c r="BC77" s="9">
        <f t="shared" si="165"/>
        <v>22.595639378720726</v>
      </c>
      <c r="BD77" s="9">
        <f t="shared" si="165"/>
        <v>22.595639378720726</v>
      </c>
      <c r="BE77" s="9">
        <f t="shared" si="165"/>
        <v>22.595639378720726</v>
      </c>
      <c r="BF77" s="9">
        <f t="shared" si="165"/>
        <v>22.595639378720726</v>
      </c>
      <c r="BG77" s="9">
        <f t="shared" si="165"/>
        <v>22.595639378720726</v>
      </c>
      <c r="BH77" s="9">
        <f t="shared" si="165"/>
        <v>22.595639378720726</v>
      </c>
      <c r="BI77" s="9">
        <f t="shared" si="165"/>
        <v>22.595639378720726</v>
      </c>
      <c r="BJ77" s="9">
        <f t="shared" si="165"/>
        <v>22.595639378720726</v>
      </c>
      <c r="BK77" s="9">
        <f t="shared" si="165"/>
        <v>22.595639378720726</v>
      </c>
      <c r="BL77" s="9">
        <f t="shared" si="165"/>
        <v>22.595639378720726</v>
      </c>
      <c r="BM77" s="9">
        <f t="shared" si="165"/>
        <v>22.595639378720726</v>
      </c>
      <c r="BN77" s="9">
        <f t="shared" si="165"/>
        <v>22.595639378720726</v>
      </c>
      <c r="BO77" s="9">
        <f t="shared" si="165"/>
        <v>22.595639378720726</v>
      </c>
      <c r="BP77" s="9">
        <f t="shared" si="165"/>
        <v>22.595639378720726</v>
      </c>
      <c r="BQ77" s="9">
        <f t="shared" si="165"/>
        <v>22.595639378720726</v>
      </c>
      <c r="BR77" s="9">
        <f t="shared" si="165"/>
        <v>22.595639378720726</v>
      </c>
      <c r="BS77" s="9">
        <f t="shared" si="165"/>
        <v>22.595639378720726</v>
      </c>
      <c r="BT77" s="9">
        <f t="shared" si="165"/>
        <v>22.595639378720726</v>
      </c>
      <c r="BU77" s="9">
        <f t="shared" si="165"/>
        <v>22.595639378720726</v>
      </c>
      <c r="BV77" s="9">
        <f t="shared" si="165"/>
        <v>22.595639378720726</v>
      </c>
      <c r="BW77" s="9">
        <f t="shared" si="165"/>
        <v>22.595639378720726</v>
      </c>
      <c r="BX77" s="9">
        <f t="shared" si="165"/>
        <v>22.595639378720726</v>
      </c>
      <c r="BY77" s="9">
        <f t="shared" si="165"/>
        <v>22.595639378720726</v>
      </c>
      <c r="BZ77" s="9">
        <f t="shared" si="165"/>
        <v>22.595639378720726</v>
      </c>
      <c r="CA77" s="9">
        <f t="shared" si="165"/>
        <v>22.595639378720726</v>
      </c>
      <c r="CB77" s="9">
        <f t="shared" si="165"/>
        <v>22.595639378720726</v>
      </c>
      <c r="CC77" s="9">
        <f t="shared" si="165"/>
        <v>22.595639378720726</v>
      </c>
      <c r="CD77" s="9">
        <f t="shared" si="165"/>
        <v>22.595639378720726</v>
      </c>
      <c r="CE77" s="9">
        <f t="shared" si="165"/>
        <v>22.595639378720726</v>
      </c>
      <c r="CF77" s="9">
        <f t="shared" si="165"/>
        <v>22.595639378720726</v>
      </c>
      <c r="CG77" s="9">
        <f t="shared" si="165"/>
        <v>22.595639378720726</v>
      </c>
      <c r="CH77" s="9">
        <f t="shared" si="165"/>
        <v>22.595639378720726</v>
      </c>
      <c r="CI77" s="9">
        <f t="shared" si="148"/>
        <v>22.595639378720726</v>
      </c>
      <c r="CJ77" s="9">
        <f t="shared" si="148"/>
        <v>22.595639378720726</v>
      </c>
      <c r="CK77" s="9">
        <f t="shared" si="148"/>
        <v>22.595639378720726</v>
      </c>
      <c r="CL77" s="9">
        <f t="shared" si="148"/>
        <v>22.595639378720726</v>
      </c>
      <c r="CM77" s="9">
        <f t="shared" si="148"/>
        <v>22.595639378720726</v>
      </c>
      <c r="CN77" s="9">
        <f t="shared" si="148"/>
        <v>22.595639378720726</v>
      </c>
      <c r="CO77" s="9">
        <f t="shared" si="148"/>
        <v>22.595639378720726</v>
      </c>
      <c r="CP77" s="9">
        <f t="shared" si="148"/>
        <v>22.595639378720726</v>
      </c>
      <c r="CQ77" s="9">
        <f t="shared" si="148"/>
        <v>22.595639378720726</v>
      </c>
      <c r="CR77" s="9">
        <f t="shared" si="148"/>
        <v>22.595639378720726</v>
      </c>
      <c r="CS77" s="9">
        <f t="shared" si="148"/>
        <v>22.595639378720726</v>
      </c>
    </row>
    <row r="78" spans="1:97" x14ac:dyDescent="0.25">
      <c r="A78" s="8" t="s">
        <v>77</v>
      </c>
      <c r="B78" s="9">
        <f>AVERAGE(Ипотека!Z78:BV78)</f>
        <v>20.354840928101687</v>
      </c>
      <c r="C78" s="9">
        <f>$B$78</f>
        <v>20.354840928101687</v>
      </c>
      <c r="D78" s="9">
        <f t="shared" ref="D78:J78" si="172">$B$78</f>
        <v>20.354840928101687</v>
      </c>
      <c r="E78" s="9">
        <f t="shared" si="172"/>
        <v>20.354840928101687</v>
      </c>
      <c r="F78" s="9">
        <f t="shared" si="172"/>
        <v>20.354840928101687</v>
      </c>
      <c r="G78" s="9">
        <f t="shared" si="172"/>
        <v>20.354840928101687</v>
      </c>
      <c r="H78" s="9">
        <f t="shared" si="172"/>
        <v>20.354840928101687</v>
      </c>
      <c r="I78" s="9">
        <f t="shared" si="172"/>
        <v>20.354840928101687</v>
      </c>
      <c r="J78" s="9">
        <f t="shared" si="172"/>
        <v>20.354840928101687</v>
      </c>
      <c r="K78" s="9">
        <f t="shared" ref="K78:AK78" si="173">$B$78</f>
        <v>20.354840928101687</v>
      </c>
      <c r="L78" s="9">
        <f t="shared" si="173"/>
        <v>20.354840928101687</v>
      </c>
      <c r="M78" s="9">
        <f t="shared" si="173"/>
        <v>20.354840928101687</v>
      </c>
      <c r="N78" s="9">
        <f t="shared" si="173"/>
        <v>20.354840928101687</v>
      </c>
      <c r="O78" s="9">
        <f t="shared" si="173"/>
        <v>20.354840928101687</v>
      </c>
      <c r="P78" s="9">
        <f t="shared" si="173"/>
        <v>20.354840928101687</v>
      </c>
      <c r="Q78" s="9">
        <f t="shared" si="173"/>
        <v>20.354840928101687</v>
      </c>
      <c r="R78" s="9">
        <f t="shared" si="173"/>
        <v>20.354840928101687</v>
      </c>
      <c r="S78" s="9">
        <f t="shared" si="173"/>
        <v>20.354840928101687</v>
      </c>
      <c r="T78" s="9">
        <f t="shared" si="173"/>
        <v>20.354840928101687</v>
      </c>
      <c r="U78" s="9">
        <f t="shared" si="173"/>
        <v>20.354840928101687</v>
      </c>
      <c r="V78" s="9">
        <f t="shared" si="173"/>
        <v>20.354840928101687</v>
      </c>
      <c r="W78" s="9">
        <f t="shared" si="173"/>
        <v>20.354840928101687</v>
      </c>
      <c r="X78" s="9">
        <f t="shared" si="173"/>
        <v>20.354840928101687</v>
      </c>
      <c r="Y78" s="9">
        <f t="shared" si="173"/>
        <v>20.354840928101687</v>
      </c>
      <c r="Z78" s="9">
        <f t="shared" si="173"/>
        <v>20.354840928101687</v>
      </c>
      <c r="AA78" s="9">
        <f t="shared" si="173"/>
        <v>20.354840928101687</v>
      </c>
      <c r="AB78" s="9">
        <f t="shared" si="173"/>
        <v>20.354840928101687</v>
      </c>
      <c r="AC78" s="9">
        <f t="shared" si="173"/>
        <v>20.354840928101687</v>
      </c>
      <c r="AD78" s="9">
        <f t="shared" si="173"/>
        <v>20.354840928101687</v>
      </c>
      <c r="AE78" s="9">
        <f t="shared" si="173"/>
        <v>20.354840928101687</v>
      </c>
      <c r="AF78" s="9">
        <f t="shared" si="173"/>
        <v>20.354840928101687</v>
      </c>
      <c r="AG78" s="9">
        <f t="shared" si="173"/>
        <v>20.354840928101687</v>
      </c>
      <c r="AH78" s="9">
        <f t="shared" si="173"/>
        <v>20.354840928101687</v>
      </c>
      <c r="AI78" s="9">
        <f t="shared" si="173"/>
        <v>20.354840928101687</v>
      </c>
      <c r="AJ78" s="9">
        <f t="shared" si="173"/>
        <v>20.354840928101687</v>
      </c>
      <c r="AK78" s="9">
        <f t="shared" si="173"/>
        <v>20.354840928101687</v>
      </c>
      <c r="AL78" s="17">
        <f>AVERAGE(Ипотека!AL78:CH78)</f>
        <v>20.108857327286756</v>
      </c>
      <c r="AM78" s="9">
        <f t="shared" si="151"/>
        <v>20.108857327286756</v>
      </c>
      <c r="AN78" s="9">
        <f t="shared" si="165"/>
        <v>20.108857327286756</v>
      </c>
      <c r="AO78" s="9">
        <f t="shared" si="165"/>
        <v>20.108857327286756</v>
      </c>
      <c r="AP78" s="9">
        <f t="shared" si="165"/>
        <v>20.108857327286756</v>
      </c>
      <c r="AQ78" s="9">
        <f t="shared" si="165"/>
        <v>20.108857327286756</v>
      </c>
      <c r="AR78" s="9">
        <f t="shared" si="165"/>
        <v>20.108857327286756</v>
      </c>
      <c r="AS78" s="9">
        <f t="shared" si="165"/>
        <v>20.108857327286756</v>
      </c>
      <c r="AT78" s="9">
        <f t="shared" si="165"/>
        <v>20.108857327286756</v>
      </c>
      <c r="AU78" s="9">
        <f t="shared" si="165"/>
        <v>20.108857327286756</v>
      </c>
      <c r="AV78" s="9">
        <f t="shared" si="165"/>
        <v>20.108857327286756</v>
      </c>
      <c r="AW78" s="9">
        <f t="shared" si="165"/>
        <v>20.108857327286756</v>
      </c>
      <c r="AX78" s="9">
        <f t="shared" si="165"/>
        <v>20.108857327286756</v>
      </c>
      <c r="AY78" s="9">
        <f t="shared" si="165"/>
        <v>20.108857327286756</v>
      </c>
      <c r="AZ78" s="9">
        <f t="shared" si="165"/>
        <v>20.108857327286756</v>
      </c>
      <c r="BA78" s="9">
        <f t="shared" si="165"/>
        <v>20.108857327286756</v>
      </c>
      <c r="BB78" s="9">
        <f t="shared" si="165"/>
        <v>20.108857327286756</v>
      </c>
      <c r="BC78" s="9">
        <f t="shared" si="165"/>
        <v>20.108857327286756</v>
      </c>
      <c r="BD78" s="9">
        <f t="shared" si="165"/>
        <v>20.108857327286756</v>
      </c>
      <c r="BE78" s="9">
        <f t="shared" si="165"/>
        <v>20.108857327286756</v>
      </c>
      <c r="BF78" s="9">
        <f t="shared" si="165"/>
        <v>20.108857327286756</v>
      </c>
      <c r="BG78" s="9">
        <f t="shared" si="165"/>
        <v>20.108857327286756</v>
      </c>
      <c r="BH78" s="9">
        <f t="shared" si="165"/>
        <v>20.108857327286756</v>
      </c>
      <c r="BI78" s="9">
        <f t="shared" si="165"/>
        <v>20.108857327286756</v>
      </c>
      <c r="BJ78" s="9">
        <f t="shared" si="165"/>
        <v>20.108857327286756</v>
      </c>
      <c r="BK78" s="9">
        <f t="shared" si="165"/>
        <v>20.108857327286756</v>
      </c>
      <c r="BL78" s="9">
        <f t="shared" si="165"/>
        <v>20.108857327286756</v>
      </c>
      <c r="BM78" s="9">
        <f t="shared" si="165"/>
        <v>20.108857327286756</v>
      </c>
      <c r="BN78" s="9">
        <f t="shared" si="165"/>
        <v>20.108857327286756</v>
      </c>
      <c r="BO78" s="9">
        <f t="shared" si="165"/>
        <v>20.108857327286756</v>
      </c>
      <c r="BP78" s="9">
        <f t="shared" si="165"/>
        <v>20.108857327286756</v>
      </c>
      <c r="BQ78" s="9">
        <f t="shared" si="165"/>
        <v>20.108857327286756</v>
      </c>
      <c r="BR78" s="9">
        <f t="shared" si="165"/>
        <v>20.108857327286756</v>
      </c>
      <c r="BS78" s="9">
        <f t="shared" si="165"/>
        <v>20.108857327286756</v>
      </c>
      <c r="BT78" s="9">
        <f t="shared" si="165"/>
        <v>20.108857327286756</v>
      </c>
      <c r="BU78" s="9">
        <f t="shared" si="165"/>
        <v>20.108857327286756</v>
      </c>
      <c r="BV78" s="9">
        <f t="shared" si="165"/>
        <v>20.108857327286756</v>
      </c>
      <c r="BW78" s="9">
        <f t="shared" si="165"/>
        <v>20.108857327286756</v>
      </c>
      <c r="BX78" s="9">
        <f t="shared" si="165"/>
        <v>20.108857327286756</v>
      </c>
      <c r="BY78" s="9">
        <f t="shared" si="165"/>
        <v>20.108857327286756</v>
      </c>
      <c r="BZ78" s="9">
        <f t="shared" si="165"/>
        <v>20.108857327286756</v>
      </c>
      <c r="CA78" s="9">
        <f t="shared" si="165"/>
        <v>20.108857327286756</v>
      </c>
      <c r="CB78" s="9">
        <f t="shared" si="165"/>
        <v>20.108857327286756</v>
      </c>
      <c r="CC78" s="9">
        <f t="shared" si="165"/>
        <v>20.108857327286756</v>
      </c>
      <c r="CD78" s="9">
        <f t="shared" si="165"/>
        <v>20.108857327286756</v>
      </c>
      <c r="CE78" s="9">
        <f t="shared" si="165"/>
        <v>20.108857327286756</v>
      </c>
      <c r="CF78" s="9">
        <f t="shared" si="165"/>
        <v>20.108857327286756</v>
      </c>
      <c r="CG78" s="9">
        <f t="shared" si="165"/>
        <v>20.108857327286756</v>
      </c>
      <c r="CH78" s="9">
        <f t="shared" si="165"/>
        <v>20.108857327286756</v>
      </c>
      <c r="CI78" s="9">
        <f t="shared" si="148"/>
        <v>20.108857327286756</v>
      </c>
      <c r="CJ78" s="9">
        <f t="shared" si="148"/>
        <v>20.108857327286756</v>
      </c>
      <c r="CK78" s="9">
        <f t="shared" si="148"/>
        <v>20.108857327286756</v>
      </c>
      <c r="CL78" s="9">
        <f t="shared" si="148"/>
        <v>20.108857327286756</v>
      </c>
      <c r="CM78" s="9">
        <f t="shared" si="148"/>
        <v>20.108857327286756</v>
      </c>
      <c r="CN78" s="9">
        <f t="shared" si="148"/>
        <v>20.108857327286756</v>
      </c>
      <c r="CO78" s="9">
        <f t="shared" si="148"/>
        <v>20.108857327286756</v>
      </c>
      <c r="CP78" s="9">
        <f t="shared" si="148"/>
        <v>20.108857327286756</v>
      </c>
      <c r="CQ78" s="9">
        <f t="shared" si="148"/>
        <v>20.108857327286756</v>
      </c>
      <c r="CR78" s="9">
        <f t="shared" si="148"/>
        <v>20.108857327286756</v>
      </c>
      <c r="CS78" s="9">
        <f t="shared" si="148"/>
        <v>20.108857327286756</v>
      </c>
    </row>
    <row r="79" spans="1:97" x14ac:dyDescent="0.25">
      <c r="A79" s="8" t="s">
        <v>78</v>
      </c>
      <c r="B79" s="9">
        <f>AVERAGE(Ипотека!Z79:BV79)</f>
        <v>18.701273814149001</v>
      </c>
      <c r="C79" s="9">
        <f>$B$79</f>
        <v>18.701273814149001</v>
      </c>
      <c r="D79" s="9">
        <f t="shared" ref="D79:J79" si="174">$B$79</f>
        <v>18.701273814149001</v>
      </c>
      <c r="E79" s="9">
        <f t="shared" si="174"/>
        <v>18.701273814149001</v>
      </c>
      <c r="F79" s="9">
        <f t="shared" si="174"/>
        <v>18.701273814149001</v>
      </c>
      <c r="G79" s="9">
        <f t="shared" si="174"/>
        <v>18.701273814149001</v>
      </c>
      <c r="H79" s="9">
        <f t="shared" si="174"/>
        <v>18.701273814149001</v>
      </c>
      <c r="I79" s="9">
        <f t="shared" si="174"/>
        <v>18.701273814149001</v>
      </c>
      <c r="J79" s="9">
        <f t="shared" si="174"/>
        <v>18.701273814149001</v>
      </c>
      <c r="K79" s="9">
        <f t="shared" ref="K79:AK79" si="175">$B$79</f>
        <v>18.701273814149001</v>
      </c>
      <c r="L79" s="9">
        <f t="shared" si="175"/>
        <v>18.701273814149001</v>
      </c>
      <c r="M79" s="9">
        <f t="shared" si="175"/>
        <v>18.701273814149001</v>
      </c>
      <c r="N79" s="9">
        <f t="shared" si="175"/>
        <v>18.701273814149001</v>
      </c>
      <c r="O79" s="9">
        <f t="shared" si="175"/>
        <v>18.701273814149001</v>
      </c>
      <c r="P79" s="9">
        <f t="shared" si="175"/>
        <v>18.701273814149001</v>
      </c>
      <c r="Q79" s="9">
        <f t="shared" si="175"/>
        <v>18.701273814149001</v>
      </c>
      <c r="R79" s="9">
        <f t="shared" si="175"/>
        <v>18.701273814149001</v>
      </c>
      <c r="S79" s="9">
        <f t="shared" si="175"/>
        <v>18.701273814149001</v>
      </c>
      <c r="T79" s="9">
        <f t="shared" si="175"/>
        <v>18.701273814149001</v>
      </c>
      <c r="U79" s="9">
        <f t="shared" si="175"/>
        <v>18.701273814149001</v>
      </c>
      <c r="V79" s="9">
        <f t="shared" si="175"/>
        <v>18.701273814149001</v>
      </c>
      <c r="W79" s="9">
        <f t="shared" si="175"/>
        <v>18.701273814149001</v>
      </c>
      <c r="X79" s="9">
        <f t="shared" si="175"/>
        <v>18.701273814149001</v>
      </c>
      <c r="Y79" s="9">
        <f t="shared" si="175"/>
        <v>18.701273814149001</v>
      </c>
      <c r="Z79" s="9">
        <f t="shared" si="175"/>
        <v>18.701273814149001</v>
      </c>
      <c r="AA79" s="9">
        <f t="shared" si="175"/>
        <v>18.701273814149001</v>
      </c>
      <c r="AB79" s="9">
        <f t="shared" si="175"/>
        <v>18.701273814149001</v>
      </c>
      <c r="AC79" s="9">
        <f t="shared" si="175"/>
        <v>18.701273814149001</v>
      </c>
      <c r="AD79" s="9">
        <f t="shared" si="175"/>
        <v>18.701273814149001</v>
      </c>
      <c r="AE79" s="9">
        <f t="shared" si="175"/>
        <v>18.701273814149001</v>
      </c>
      <c r="AF79" s="9">
        <f t="shared" si="175"/>
        <v>18.701273814149001</v>
      </c>
      <c r="AG79" s="9">
        <f t="shared" si="175"/>
        <v>18.701273814149001</v>
      </c>
      <c r="AH79" s="9">
        <f t="shared" si="175"/>
        <v>18.701273814149001</v>
      </c>
      <c r="AI79" s="9">
        <f t="shared" si="175"/>
        <v>18.701273814149001</v>
      </c>
      <c r="AJ79" s="9">
        <f t="shared" si="175"/>
        <v>18.701273814149001</v>
      </c>
      <c r="AK79" s="9">
        <f t="shared" si="175"/>
        <v>18.701273814149001</v>
      </c>
      <c r="AL79" s="17">
        <f>AVERAGE(Ипотека!AL79:CH79)</f>
        <v>19.082872297230661</v>
      </c>
      <c r="AM79" s="9">
        <f t="shared" si="151"/>
        <v>19.082872297230661</v>
      </c>
      <c r="AN79" s="9">
        <f t="shared" si="165"/>
        <v>19.082872297230661</v>
      </c>
      <c r="AO79" s="9">
        <f t="shared" si="165"/>
        <v>19.082872297230661</v>
      </c>
      <c r="AP79" s="9">
        <f t="shared" si="165"/>
        <v>19.082872297230661</v>
      </c>
      <c r="AQ79" s="9">
        <f t="shared" si="165"/>
        <v>19.082872297230661</v>
      </c>
      <c r="AR79" s="9">
        <f t="shared" si="165"/>
        <v>19.082872297230661</v>
      </c>
      <c r="AS79" s="9">
        <f t="shared" si="165"/>
        <v>19.082872297230661</v>
      </c>
      <c r="AT79" s="9">
        <f t="shared" si="165"/>
        <v>19.082872297230661</v>
      </c>
      <c r="AU79" s="9">
        <f t="shared" si="165"/>
        <v>19.082872297230661</v>
      </c>
      <c r="AV79" s="9">
        <f t="shared" si="165"/>
        <v>19.082872297230661</v>
      </c>
      <c r="AW79" s="9">
        <f t="shared" si="165"/>
        <v>19.082872297230661</v>
      </c>
      <c r="AX79" s="9">
        <f t="shared" si="165"/>
        <v>19.082872297230661</v>
      </c>
      <c r="AY79" s="9">
        <f t="shared" si="165"/>
        <v>19.082872297230661</v>
      </c>
      <c r="AZ79" s="9">
        <f t="shared" si="165"/>
        <v>19.082872297230661</v>
      </c>
      <c r="BA79" s="9">
        <f t="shared" si="165"/>
        <v>19.082872297230661</v>
      </c>
      <c r="BB79" s="9">
        <f t="shared" si="165"/>
        <v>19.082872297230661</v>
      </c>
      <c r="BC79" s="9">
        <f t="shared" si="165"/>
        <v>19.082872297230661</v>
      </c>
      <c r="BD79" s="9">
        <f t="shared" si="165"/>
        <v>19.082872297230661</v>
      </c>
      <c r="BE79" s="9">
        <f t="shared" si="165"/>
        <v>19.082872297230661</v>
      </c>
      <c r="BF79" s="9">
        <f t="shared" si="165"/>
        <v>19.082872297230661</v>
      </c>
      <c r="BG79" s="9">
        <f t="shared" si="165"/>
        <v>19.082872297230661</v>
      </c>
      <c r="BH79" s="9">
        <f t="shared" si="165"/>
        <v>19.082872297230661</v>
      </c>
      <c r="BI79" s="9">
        <f t="shared" si="165"/>
        <v>19.082872297230661</v>
      </c>
      <c r="BJ79" s="9">
        <f t="shared" si="165"/>
        <v>19.082872297230661</v>
      </c>
      <c r="BK79" s="9">
        <f t="shared" si="165"/>
        <v>19.082872297230661</v>
      </c>
      <c r="BL79" s="9">
        <f t="shared" si="165"/>
        <v>19.082872297230661</v>
      </c>
      <c r="BM79" s="9">
        <f t="shared" si="165"/>
        <v>19.082872297230661</v>
      </c>
      <c r="BN79" s="9">
        <f t="shared" si="165"/>
        <v>19.082872297230661</v>
      </c>
      <c r="BO79" s="9">
        <f t="shared" si="165"/>
        <v>19.082872297230661</v>
      </c>
      <c r="BP79" s="9">
        <f t="shared" ref="AN79:CH85" si="176">BO79</f>
        <v>19.082872297230661</v>
      </c>
      <c r="BQ79" s="9">
        <f t="shared" si="176"/>
        <v>19.082872297230661</v>
      </c>
      <c r="BR79" s="9">
        <f t="shared" si="176"/>
        <v>19.082872297230661</v>
      </c>
      <c r="BS79" s="9">
        <f t="shared" si="176"/>
        <v>19.082872297230661</v>
      </c>
      <c r="BT79" s="9">
        <f t="shared" si="176"/>
        <v>19.082872297230661</v>
      </c>
      <c r="BU79" s="9">
        <f t="shared" si="176"/>
        <v>19.082872297230661</v>
      </c>
      <c r="BV79" s="9">
        <f t="shared" si="176"/>
        <v>19.082872297230661</v>
      </c>
      <c r="BW79" s="9">
        <f t="shared" si="176"/>
        <v>19.082872297230661</v>
      </c>
      <c r="BX79" s="9">
        <f t="shared" si="176"/>
        <v>19.082872297230661</v>
      </c>
      <c r="BY79" s="9">
        <f t="shared" si="176"/>
        <v>19.082872297230661</v>
      </c>
      <c r="BZ79" s="9">
        <f t="shared" si="176"/>
        <v>19.082872297230661</v>
      </c>
      <c r="CA79" s="9">
        <f t="shared" si="176"/>
        <v>19.082872297230661</v>
      </c>
      <c r="CB79" s="9">
        <f t="shared" si="176"/>
        <v>19.082872297230661</v>
      </c>
      <c r="CC79" s="9">
        <f t="shared" si="176"/>
        <v>19.082872297230661</v>
      </c>
      <c r="CD79" s="9">
        <f t="shared" si="176"/>
        <v>19.082872297230661</v>
      </c>
      <c r="CE79" s="9">
        <f t="shared" si="176"/>
        <v>19.082872297230661</v>
      </c>
      <c r="CF79" s="9">
        <f t="shared" si="176"/>
        <v>19.082872297230661</v>
      </c>
      <c r="CG79" s="9">
        <f t="shared" si="176"/>
        <v>19.082872297230661</v>
      </c>
      <c r="CH79" s="9">
        <f t="shared" si="176"/>
        <v>19.082872297230661</v>
      </c>
      <c r="CI79" s="9">
        <f t="shared" si="148"/>
        <v>19.082872297230661</v>
      </c>
      <c r="CJ79" s="9">
        <f t="shared" si="148"/>
        <v>19.082872297230661</v>
      </c>
      <c r="CK79" s="9">
        <f t="shared" si="148"/>
        <v>19.082872297230661</v>
      </c>
      <c r="CL79" s="9">
        <f t="shared" si="148"/>
        <v>19.082872297230661</v>
      </c>
      <c r="CM79" s="9">
        <f t="shared" si="148"/>
        <v>19.082872297230661</v>
      </c>
      <c r="CN79" s="9">
        <f t="shared" si="148"/>
        <v>19.082872297230661</v>
      </c>
      <c r="CO79" s="9">
        <f t="shared" si="148"/>
        <v>19.082872297230661</v>
      </c>
      <c r="CP79" s="9">
        <f t="shared" si="148"/>
        <v>19.082872297230661</v>
      </c>
      <c r="CQ79" s="9">
        <f t="shared" si="148"/>
        <v>19.082872297230661</v>
      </c>
      <c r="CR79" s="9">
        <f t="shared" si="148"/>
        <v>19.082872297230661</v>
      </c>
      <c r="CS79" s="9">
        <f t="shared" si="148"/>
        <v>19.082872297230661</v>
      </c>
    </row>
    <row r="80" spans="1:97" x14ac:dyDescent="0.25">
      <c r="A80" s="8" t="s">
        <v>80</v>
      </c>
      <c r="B80" s="9">
        <f>AVERAGE(Ипотека!Z80:BV80)</f>
        <v>28.199758131456779</v>
      </c>
      <c r="C80" s="9">
        <f>$B$80</f>
        <v>28.199758131456779</v>
      </c>
      <c r="D80" s="9">
        <f t="shared" ref="D80:J80" si="177">$B$80</f>
        <v>28.199758131456779</v>
      </c>
      <c r="E80" s="9">
        <f t="shared" si="177"/>
        <v>28.199758131456779</v>
      </c>
      <c r="F80" s="9">
        <f t="shared" si="177"/>
        <v>28.199758131456779</v>
      </c>
      <c r="G80" s="9">
        <f t="shared" si="177"/>
        <v>28.199758131456779</v>
      </c>
      <c r="H80" s="9">
        <f t="shared" si="177"/>
        <v>28.199758131456779</v>
      </c>
      <c r="I80" s="9">
        <f t="shared" si="177"/>
        <v>28.199758131456779</v>
      </c>
      <c r="J80" s="9">
        <f t="shared" si="177"/>
        <v>28.199758131456779</v>
      </c>
      <c r="K80" s="9">
        <f t="shared" ref="K80:AK80" si="178">$B$80</f>
        <v>28.199758131456779</v>
      </c>
      <c r="L80" s="9">
        <f t="shared" si="178"/>
        <v>28.199758131456779</v>
      </c>
      <c r="M80" s="9">
        <f t="shared" si="178"/>
        <v>28.199758131456779</v>
      </c>
      <c r="N80" s="9">
        <f t="shared" si="178"/>
        <v>28.199758131456779</v>
      </c>
      <c r="O80" s="9">
        <f t="shared" si="178"/>
        <v>28.199758131456779</v>
      </c>
      <c r="P80" s="9">
        <f t="shared" si="178"/>
        <v>28.199758131456779</v>
      </c>
      <c r="Q80" s="9">
        <f t="shared" si="178"/>
        <v>28.199758131456779</v>
      </c>
      <c r="R80" s="9">
        <f t="shared" si="178"/>
        <v>28.199758131456779</v>
      </c>
      <c r="S80" s="9">
        <f t="shared" si="178"/>
        <v>28.199758131456779</v>
      </c>
      <c r="T80" s="9">
        <f t="shared" si="178"/>
        <v>28.199758131456779</v>
      </c>
      <c r="U80" s="9">
        <f t="shared" si="178"/>
        <v>28.199758131456779</v>
      </c>
      <c r="V80" s="9">
        <f t="shared" si="178"/>
        <v>28.199758131456779</v>
      </c>
      <c r="W80" s="9">
        <f t="shared" si="178"/>
        <v>28.199758131456779</v>
      </c>
      <c r="X80" s="9">
        <f t="shared" si="178"/>
        <v>28.199758131456779</v>
      </c>
      <c r="Y80" s="9">
        <f t="shared" si="178"/>
        <v>28.199758131456779</v>
      </c>
      <c r="Z80" s="9">
        <f t="shared" si="178"/>
        <v>28.199758131456779</v>
      </c>
      <c r="AA80" s="9">
        <f t="shared" si="178"/>
        <v>28.199758131456779</v>
      </c>
      <c r="AB80" s="9">
        <f t="shared" si="178"/>
        <v>28.199758131456779</v>
      </c>
      <c r="AC80" s="9">
        <f t="shared" si="178"/>
        <v>28.199758131456779</v>
      </c>
      <c r="AD80" s="9">
        <f t="shared" si="178"/>
        <v>28.199758131456779</v>
      </c>
      <c r="AE80" s="9">
        <f t="shared" si="178"/>
        <v>28.199758131456779</v>
      </c>
      <c r="AF80" s="9">
        <f t="shared" si="178"/>
        <v>28.199758131456779</v>
      </c>
      <c r="AG80" s="9">
        <f t="shared" si="178"/>
        <v>28.199758131456779</v>
      </c>
      <c r="AH80" s="9">
        <f t="shared" si="178"/>
        <v>28.199758131456779</v>
      </c>
      <c r="AI80" s="9">
        <f t="shared" si="178"/>
        <v>28.199758131456779</v>
      </c>
      <c r="AJ80" s="9">
        <f t="shared" si="178"/>
        <v>28.199758131456779</v>
      </c>
      <c r="AK80" s="9">
        <f t="shared" si="178"/>
        <v>28.199758131456779</v>
      </c>
      <c r="AL80" s="17">
        <f>AVERAGE(Ипотека!AL80:CH80)</f>
        <v>31.856359760486122</v>
      </c>
      <c r="AM80" s="9">
        <f t="shared" si="151"/>
        <v>31.856359760486122</v>
      </c>
      <c r="AN80" s="9">
        <f t="shared" si="176"/>
        <v>31.856359760486122</v>
      </c>
      <c r="AO80" s="9">
        <f t="shared" si="176"/>
        <v>31.856359760486122</v>
      </c>
      <c r="AP80" s="9">
        <f t="shared" si="176"/>
        <v>31.856359760486122</v>
      </c>
      <c r="AQ80" s="9">
        <f t="shared" si="176"/>
        <v>31.856359760486122</v>
      </c>
      <c r="AR80" s="9">
        <f t="shared" si="176"/>
        <v>31.856359760486122</v>
      </c>
      <c r="AS80" s="9">
        <f t="shared" si="176"/>
        <v>31.856359760486122</v>
      </c>
      <c r="AT80" s="9">
        <f t="shared" si="176"/>
        <v>31.856359760486122</v>
      </c>
      <c r="AU80" s="9">
        <f t="shared" si="176"/>
        <v>31.856359760486122</v>
      </c>
      <c r="AV80" s="9">
        <f t="shared" si="176"/>
        <v>31.856359760486122</v>
      </c>
      <c r="AW80" s="9">
        <f t="shared" si="176"/>
        <v>31.856359760486122</v>
      </c>
      <c r="AX80" s="9">
        <f t="shared" si="176"/>
        <v>31.856359760486122</v>
      </c>
      <c r="AY80" s="9">
        <f t="shared" si="176"/>
        <v>31.856359760486122</v>
      </c>
      <c r="AZ80" s="9">
        <f t="shared" si="176"/>
        <v>31.856359760486122</v>
      </c>
      <c r="BA80" s="9">
        <f t="shared" si="176"/>
        <v>31.856359760486122</v>
      </c>
      <c r="BB80" s="9">
        <f t="shared" si="176"/>
        <v>31.856359760486122</v>
      </c>
      <c r="BC80" s="9">
        <f t="shared" si="176"/>
        <v>31.856359760486122</v>
      </c>
      <c r="BD80" s="9">
        <f t="shared" si="176"/>
        <v>31.856359760486122</v>
      </c>
      <c r="BE80" s="9">
        <f t="shared" si="176"/>
        <v>31.856359760486122</v>
      </c>
      <c r="BF80" s="9">
        <f t="shared" si="176"/>
        <v>31.856359760486122</v>
      </c>
      <c r="BG80" s="9">
        <f t="shared" si="176"/>
        <v>31.856359760486122</v>
      </c>
      <c r="BH80" s="9">
        <f t="shared" si="176"/>
        <v>31.856359760486122</v>
      </c>
      <c r="BI80" s="9">
        <f t="shared" si="176"/>
        <v>31.856359760486122</v>
      </c>
      <c r="BJ80" s="9">
        <f t="shared" si="176"/>
        <v>31.856359760486122</v>
      </c>
      <c r="BK80" s="9">
        <f t="shared" si="176"/>
        <v>31.856359760486122</v>
      </c>
      <c r="BL80" s="9">
        <f t="shared" si="176"/>
        <v>31.856359760486122</v>
      </c>
      <c r="BM80" s="9">
        <f t="shared" si="176"/>
        <v>31.856359760486122</v>
      </c>
      <c r="BN80" s="9">
        <f t="shared" si="176"/>
        <v>31.856359760486122</v>
      </c>
      <c r="BO80" s="9">
        <f t="shared" si="176"/>
        <v>31.856359760486122</v>
      </c>
      <c r="BP80" s="9">
        <f t="shared" si="176"/>
        <v>31.856359760486122</v>
      </c>
      <c r="BQ80" s="9">
        <f t="shared" si="176"/>
        <v>31.856359760486122</v>
      </c>
      <c r="BR80" s="9">
        <f t="shared" si="176"/>
        <v>31.856359760486122</v>
      </c>
      <c r="BS80" s="9">
        <f t="shared" si="176"/>
        <v>31.856359760486122</v>
      </c>
      <c r="BT80" s="9">
        <f t="shared" si="176"/>
        <v>31.856359760486122</v>
      </c>
      <c r="BU80" s="9">
        <f t="shared" si="176"/>
        <v>31.856359760486122</v>
      </c>
      <c r="BV80" s="9">
        <f t="shared" si="176"/>
        <v>31.856359760486122</v>
      </c>
      <c r="BW80" s="9">
        <f t="shared" si="176"/>
        <v>31.856359760486122</v>
      </c>
      <c r="BX80" s="9">
        <f t="shared" si="176"/>
        <v>31.856359760486122</v>
      </c>
      <c r="BY80" s="9">
        <f t="shared" si="176"/>
        <v>31.856359760486122</v>
      </c>
      <c r="BZ80" s="9">
        <f t="shared" si="176"/>
        <v>31.856359760486122</v>
      </c>
      <c r="CA80" s="9">
        <f t="shared" si="176"/>
        <v>31.856359760486122</v>
      </c>
      <c r="CB80" s="9">
        <f t="shared" si="176"/>
        <v>31.856359760486122</v>
      </c>
      <c r="CC80" s="9">
        <f t="shared" si="176"/>
        <v>31.856359760486122</v>
      </c>
      <c r="CD80" s="9">
        <f t="shared" si="176"/>
        <v>31.856359760486122</v>
      </c>
      <c r="CE80" s="9">
        <f t="shared" si="176"/>
        <v>31.856359760486122</v>
      </c>
      <c r="CF80" s="9">
        <f t="shared" si="176"/>
        <v>31.856359760486122</v>
      </c>
      <c r="CG80" s="9">
        <f t="shared" si="176"/>
        <v>31.856359760486122</v>
      </c>
      <c r="CH80" s="9">
        <f t="shared" si="176"/>
        <v>31.856359760486122</v>
      </c>
      <c r="CI80" s="9">
        <f t="shared" si="148"/>
        <v>31.856359760486122</v>
      </c>
      <c r="CJ80" s="9">
        <f t="shared" si="148"/>
        <v>31.856359760486122</v>
      </c>
      <c r="CK80" s="9">
        <f t="shared" si="148"/>
        <v>31.856359760486122</v>
      </c>
      <c r="CL80" s="9">
        <f t="shared" si="148"/>
        <v>31.856359760486122</v>
      </c>
      <c r="CM80" s="9">
        <f t="shared" si="148"/>
        <v>31.856359760486122</v>
      </c>
      <c r="CN80" s="9">
        <f t="shared" si="148"/>
        <v>31.856359760486122</v>
      </c>
      <c r="CO80" s="9">
        <f t="shared" si="148"/>
        <v>31.856359760486122</v>
      </c>
      <c r="CP80" s="9">
        <f t="shared" si="148"/>
        <v>31.856359760486122</v>
      </c>
      <c r="CQ80" s="9">
        <f t="shared" si="148"/>
        <v>31.856359760486122</v>
      </c>
      <c r="CR80" s="9">
        <f t="shared" si="148"/>
        <v>31.856359760486122</v>
      </c>
      <c r="CS80" s="9">
        <f t="shared" si="148"/>
        <v>31.856359760486122</v>
      </c>
    </row>
    <row r="81" spans="1:97" x14ac:dyDescent="0.25">
      <c r="A81" s="8" t="s">
        <v>81</v>
      </c>
      <c r="B81" s="9">
        <f>AVERAGE(Ипотека!Z81:BV81)</f>
        <v>22.181779196349797</v>
      </c>
      <c r="C81" s="9">
        <f>$B$81</f>
        <v>22.181779196349797</v>
      </c>
      <c r="D81" s="9">
        <f t="shared" ref="D81:J81" si="179">$B$81</f>
        <v>22.181779196349797</v>
      </c>
      <c r="E81" s="9">
        <f t="shared" si="179"/>
        <v>22.181779196349797</v>
      </c>
      <c r="F81" s="9">
        <f t="shared" si="179"/>
        <v>22.181779196349797</v>
      </c>
      <c r="G81" s="9">
        <f t="shared" si="179"/>
        <v>22.181779196349797</v>
      </c>
      <c r="H81" s="9">
        <f t="shared" si="179"/>
        <v>22.181779196349797</v>
      </c>
      <c r="I81" s="9">
        <f t="shared" si="179"/>
        <v>22.181779196349797</v>
      </c>
      <c r="J81" s="9">
        <f t="shared" si="179"/>
        <v>22.181779196349797</v>
      </c>
      <c r="K81" s="9">
        <f t="shared" ref="K81:AK81" si="180">$B$81</f>
        <v>22.181779196349797</v>
      </c>
      <c r="L81" s="9">
        <f t="shared" si="180"/>
        <v>22.181779196349797</v>
      </c>
      <c r="M81" s="9">
        <f t="shared" si="180"/>
        <v>22.181779196349797</v>
      </c>
      <c r="N81" s="9">
        <f t="shared" si="180"/>
        <v>22.181779196349797</v>
      </c>
      <c r="O81" s="9">
        <f t="shared" si="180"/>
        <v>22.181779196349797</v>
      </c>
      <c r="P81" s="9">
        <f t="shared" si="180"/>
        <v>22.181779196349797</v>
      </c>
      <c r="Q81" s="9">
        <f t="shared" si="180"/>
        <v>22.181779196349797</v>
      </c>
      <c r="R81" s="9">
        <f t="shared" si="180"/>
        <v>22.181779196349797</v>
      </c>
      <c r="S81" s="9">
        <f t="shared" si="180"/>
        <v>22.181779196349797</v>
      </c>
      <c r="T81" s="9">
        <f t="shared" si="180"/>
        <v>22.181779196349797</v>
      </c>
      <c r="U81" s="9">
        <f t="shared" si="180"/>
        <v>22.181779196349797</v>
      </c>
      <c r="V81" s="9">
        <f t="shared" si="180"/>
        <v>22.181779196349797</v>
      </c>
      <c r="W81" s="9">
        <f t="shared" si="180"/>
        <v>22.181779196349797</v>
      </c>
      <c r="X81" s="9">
        <f t="shared" si="180"/>
        <v>22.181779196349797</v>
      </c>
      <c r="Y81" s="9">
        <f t="shared" si="180"/>
        <v>22.181779196349797</v>
      </c>
      <c r="Z81" s="9">
        <f t="shared" si="180"/>
        <v>22.181779196349797</v>
      </c>
      <c r="AA81" s="9">
        <f t="shared" si="180"/>
        <v>22.181779196349797</v>
      </c>
      <c r="AB81" s="9">
        <f t="shared" si="180"/>
        <v>22.181779196349797</v>
      </c>
      <c r="AC81" s="9">
        <f t="shared" si="180"/>
        <v>22.181779196349797</v>
      </c>
      <c r="AD81" s="9">
        <f t="shared" si="180"/>
        <v>22.181779196349797</v>
      </c>
      <c r="AE81" s="9">
        <f t="shared" si="180"/>
        <v>22.181779196349797</v>
      </c>
      <c r="AF81" s="9">
        <f t="shared" si="180"/>
        <v>22.181779196349797</v>
      </c>
      <c r="AG81" s="9">
        <f t="shared" si="180"/>
        <v>22.181779196349797</v>
      </c>
      <c r="AH81" s="9">
        <f t="shared" si="180"/>
        <v>22.181779196349797</v>
      </c>
      <c r="AI81" s="9">
        <f t="shared" si="180"/>
        <v>22.181779196349797</v>
      </c>
      <c r="AJ81" s="9">
        <f t="shared" si="180"/>
        <v>22.181779196349797</v>
      </c>
      <c r="AK81" s="9">
        <f t="shared" si="180"/>
        <v>22.181779196349797</v>
      </c>
      <c r="AL81" s="17">
        <f>AVERAGE(Ипотека!AL81:CH81)</f>
        <v>23.802041388277377</v>
      </c>
      <c r="AM81" s="9">
        <f t="shared" si="151"/>
        <v>23.802041388277377</v>
      </c>
      <c r="AN81" s="9">
        <f t="shared" si="176"/>
        <v>23.802041388277377</v>
      </c>
      <c r="AO81" s="9">
        <f t="shared" si="176"/>
        <v>23.802041388277377</v>
      </c>
      <c r="AP81" s="9">
        <f t="shared" si="176"/>
        <v>23.802041388277377</v>
      </c>
      <c r="AQ81" s="9">
        <f t="shared" si="176"/>
        <v>23.802041388277377</v>
      </c>
      <c r="AR81" s="9">
        <f t="shared" si="176"/>
        <v>23.802041388277377</v>
      </c>
      <c r="AS81" s="9">
        <f t="shared" si="176"/>
        <v>23.802041388277377</v>
      </c>
      <c r="AT81" s="9">
        <f t="shared" si="176"/>
        <v>23.802041388277377</v>
      </c>
      <c r="AU81" s="9">
        <f t="shared" si="176"/>
        <v>23.802041388277377</v>
      </c>
      <c r="AV81" s="9">
        <f t="shared" si="176"/>
        <v>23.802041388277377</v>
      </c>
      <c r="AW81" s="9">
        <f t="shared" si="176"/>
        <v>23.802041388277377</v>
      </c>
      <c r="AX81" s="9">
        <f t="shared" si="176"/>
        <v>23.802041388277377</v>
      </c>
      <c r="AY81" s="9">
        <f t="shared" si="176"/>
        <v>23.802041388277377</v>
      </c>
      <c r="AZ81" s="9">
        <f t="shared" si="176"/>
        <v>23.802041388277377</v>
      </c>
      <c r="BA81" s="9">
        <f t="shared" si="176"/>
        <v>23.802041388277377</v>
      </c>
      <c r="BB81" s="9">
        <f t="shared" si="176"/>
        <v>23.802041388277377</v>
      </c>
      <c r="BC81" s="9">
        <f t="shared" si="176"/>
        <v>23.802041388277377</v>
      </c>
      <c r="BD81" s="9">
        <f t="shared" si="176"/>
        <v>23.802041388277377</v>
      </c>
      <c r="BE81" s="9">
        <f t="shared" si="176"/>
        <v>23.802041388277377</v>
      </c>
      <c r="BF81" s="9">
        <f t="shared" si="176"/>
        <v>23.802041388277377</v>
      </c>
      <c r="BG81" s="9">
        <f t="shared" si="176"/>
        <v>23.802041388277377</v>
      </c>
      <c r="BH81" s="9">
        <f t="shared" si="176"/>
        <v>23.802041388277377</v>
      </c>
      <c r="BI81" s="9">
        <f t="shared" si="176"/>
        <v>23.802041388277377</v>
      </c>
      <c r="BJ81" s="9">
        <f t="shared" si="176"/>
        <v>23.802041388277377</v>
      </c>
      <c r="BK81" s="9">
        <f t="shared" si="176"/>
        <v>23.802041388277377</v>
      </c>
      <c r="BL81" s="9">
        <f t="shared" si="176"/>
        <v>23.802041388277377</v>
      </c>
      <c r="BM81" s="9">
        <f t="shared" si="176"/>
        <v>23.802041388277377</v>
      </c>
      <c r="BN81" s="9">
        <f t="shared" si="176"/>
        <v>23.802041388277377</v>
      </c>
      <c r="BO81" s="9">
        <f t="shared" si="176"/>
        <v>23.802041388277377</v>
      </c>
      <c r="BP81" s="9">
        <f t="shared" si="176"/>
        <v>23.802041388277377</v>
      </c>
      <c r="BQ81" s="9">
        <f t="shared" si="176"/>
        <v>23.802041388277377</v>
      </c>
      <c r="BR81" s="9">
        <f t="shared" si="176"/>
        <v>23.802041388277377</v>
      </c>
      <c r="BS81" s="9">
        <f t="shared" si="176"/>
        <v>23.802041388277377</v>
      </c>
      <c r="BT81" s="9">
        <f t="shared" si="176"/>
        <v>23.802041388277377</v>
      </c>
      <c r="BU81" s="9">
        <f t="shared" si="176"/>
        <v>23.802041388277377</v>
      </c>
      <c r="BV81" s="9">
        <f t="shared" si="176"/>
        <v>23.802041388277377</v>
      </c>
      <c r="BW81" s="9">
        <f t="shared" si="176"/>
        <v>23.802041388277377</v>
      </c>
      <c r="BX81" s="9">
        <f t="shared" si="176"/>
        <v>23.802041388277377</v>
      </c>
      <c r="BY81" s="9">
        <f t="shared" si="176"/>
        <v>23.802041388277377</v>
      </c>
      <c r="BZ81" s="9">
        <f t="shared" si="176"/>
        <v>23.802041388277377</v>
      </c>
      <c r="CA81" s="9">
        <f t="shared" si="176"/>
        <v>23.802041388277377</v>
      </c>
      <c r="CB81" s="9">
        <f t="shared" si="176"/>
        <v>23.802041388277377</v>
      </c>
      <c r="CC81" s="9">
        <f t="shared" si="176"/>
        <v>23.802041388277377</v>
      </c>
      <c r="CD81" s="9">
        <f t="shared" si="176"/>
        <v>23.802041388277377</v>
      </c>
      <c r="CE81" s="9">
        <f t="shared" si="176"/>
        <v>23.802041388277377</v>
      </c>
      <c r="CF81" s="9">
        <f t="shared" si="176"/>
        <v>23.802041388277377</v>
      </c>
      <c r="CG81" s="9">
        <f t="shared" si="176"/>
        <v>23.802041388277377</v>
      </c>
      <c r="CH81" s="9">
        <f t="shared" si="176"/>
        <v>23.802041388277377</v>
      </c>
      <c r="CI81" s="9">
        <f t="shared" si="148"/>
        <v>23.802041388277377</v>
      </c>
      <c r="CJ81" s="9">
        <f t="shared" si="148"/>
        <v>23.802041388277377</v>
      </c>
      <c r="CK81" s="9">
        <f t="shared" si="148"/>
        <v>23.802041388277377</v>
      </c>
      <c r="CL81" s="9">
        <f t="shared" si="148"/>
        <v>23.802041388277377</v>
      </c>
      <c r="CM81" s="9">
        <f t="shared" si="148"/>
        <v>23.802041388277377</v>
      </c>
      <c r="CN81" s="9">
        <f t="shared" si="148"/>
        <v>23.802041388277377</v>
      </c>
      <c r="CO81" s="9">
        <f t="shared" si="148"/>
        <v>23.802041388277377</v>
      </c>
      <c r="CP81" s="9">
        <f t="shared" si="148"/>
        <v>23.802041388277377</v>
      </c>
      <c r="CQ81" s="9">
        <f t="shared" si="148"/>
        <v>23.802041388277377</v>
      </c>
      <c r="CR81" s="9">
        <f t="shared" si="148"/>
        <v>23.802041388277377</v>
      </c>
      <c r="CS81" s="9">
        <f t="shared" si="148"/>
        <v>23.802041388277377</v>
      </c>
    </row>
    <row r="82" spans="1:97" x14ac:dyDescent="0.25">
      <c r="A82" s="8" t="s">
        <v>82</v>
      </c>
      <c r="B82" s="9">
        <f>AVERAGE(Ипотека!Z82:BV82)</f>
        <v>23.205936943679198</v>
      </c>
      <c r="C82" s="9">
        <f>$B$82</f>
        <v>23.205936943679198</v>
      </c>
      <c r="D82" s="9">
        <f t="shared" ref="D82:J82" si="181">$B$82</f>
        <v>23.205936943679198</v>
      </c>
      <c r="E82" s="9">
        <f t="shared" si="181"/>
        <v>23.205936943679198</v>
      </c>
      <c r="F82" s="9">
        <f t="shared" si="181"/>
        <v>23.205936943679198</v>
      </c>
      <c r="G82" s="9">
        <f t="shared" si="181"/>
        <v>23.205936943679198</v>
      </c>
      <c r="H82" s="9">
        <f t="shared" si="181"/>
        <v>23.205936943679198</v>
      </c>
      <c r="I82" s="9">
        <f t="shared" si="181"/>
        <v>23.205936943679198</v>
      </c>
      <c r="J82" s="9">
        <f t="shared" si="181"/>
        <v>23.205936943679198</v>
      </c>
      <c r="K82" s="9">
        <f t="shared" ref="K82:AK82" si="182">$B$82</f>
        <v>23.205936943679198</v>
      </c>
      <c r="L82" s="9">
        <f t="shared" si="182"/>
        <v>23.205936943679198</v>
      </c>
      <c r="M82" s="9">
        <f t="shared" si="182"/>
        <v>23.205936943679198</v>
      </c>
      <c r="N82" s="9">
        <f t="shared" si="182"/>
        <v>23.205936943679198</v>
      </c>
      <c r="O82" s="9">
        <f t="shared" si="182"/>
        <v>23.205936943679198</v>
      </c>
      <c r="P82" s="9">
        <f t="shared" si="182"/>
        <v>23.205936943679198</v>
      </c>
      <c r="Q82" s="9">
        <f t="shared" si="182"/>
        <v>23.205936943679198</v>
      </c>
      <c r="R82" s="9">
        <f t="shared" si="182"/>
        <v>23.205936943679198</v>
      </c>
      <c r="S82" s="9">
        <f t="shared" si="182"/>
        <v>23.205936943679198</v>
      </c>
      <c r="T82" s="9">
        <f t="shared" si="182"/>
        <v>23.205936943679198</v>
      </c>
      <c r="U82" s="9">
        <f t="shared" si="182"/>
        <v>23.205936943679198</v>
      </c>
      <c r="V82" s="9">
        <f t="shared" si="182"/>
        <v>23.205936943679198</v>
      </c>
      <c r="W82" s="9">
        <f t="shared" si="182"/>
        <v>23.205936943679198</v>
      </c>
      <c r="X82" s="9">
        <f t="shared" si="182"/>
        <v>23.205936943679198</v>
      </c>
      <c r="Y82" s="9">
        <f t="shared" si="182"/>
        <v>23.205936943679198</v>
      </c>
      <c r="Z82" s="9">
        <f t="shared" si="182"/>
        <v>23.205936943679198</v>
      </c>
      <c r="AA82" s="9">
        <f t="shared" si="182"/>
        <v>23.205936943679198</v>
      </c>
      <c r="AB82" s="9">
        <f t="shared" si="182"/>
        <v>23.205936943679198</v>
      </c>
      <c r="AC82" s="9">
        <f t="shared" si="182"/>
        <v>23.205936943679198</v>
      </c>
      <c r="AD82" s="9">
        <f t="shared" si="182"/>
        <v>23.205936943679198</v>
      </c>
      <c r="AE82" s="9">
        <f t="shared" si="182"/>
        <v>23.205936943679198</v>
      </c>
      <c r="AF82" s="9">
        <f t="shared" si="182"/>
        <v>23.205936943679198</v>
      </c>
      <c r="AG82" s="9">
        <f t="shared" si="182"/>
        <v>23.205936943679198</v>
      </c>
      <c r="AH82" s="9">
        <f t="shared" si="182"/>
        <v>23.205936943679198</v>
      </c>
      <c r="AI82" s="9">
        <f t="shared" si="182"/>
        <v>23.205936943679198</v>
      </c>
      <c r="AJ82" s="9">
        <f t="shared" si="182"/>
        <v>23.205936943679198</v>
      </c>
      <c r="AK82" s="9">
        <f t="shared" si="182"/>
        <v>23.205936943679198</v>
      </c>
      <c r="AL82" s="17">
        <f>AVERAGE(Ипотека!AL82:CH82)</f>
        <v>26.040611731832424</v>
      </c>
      <c r="AM82" s="9">
        <f t="shared" si="151"/>
        <v>26.040611731832424</v>
      </c>
      <c r="AN82" s="9">
        <f t="shared" si="176"/>
        <v>26.040611731832424</v>
      </c>
      <c r="AO82" s="9">
        <f t="shared" si="176"/>
        <v>26.040611731832424</v>
      </c>
      <c r="AP82" s="9">
        <f t="shared" si="176"/>
        <v>26.040611731832424</v>
      </c>
      <c r="AQ82" s="9">
        <f t="shared" si="176"/>
        <v>26.040611731832424</v>
      </c>
      <c r="AR82" s="9">
        <f t="shared" si="176"/>
        <v>26.040611731832424</v>
      </c>
      <c r="AS82" s="9">
        <f t="shared" si="176"/>
        <v>26.040611731832424</v>
      </c>
      <c r="AT82" s="9">
        <f t="shared" si="176"/>
        <v>26.040611731832424</v>
      </c>
      <c r="AU82" s="9">
        <f t="shared" si="176"/>
        <v>26.040611731832424</v>
      </c>
      <c r="AV82" s="9">
        <f t="shared" si="176"/>
        <v>26.040611731832424</v>
      </c>
      <c r="AW82" s="9">
        <f t="shared" si="176"/>
        <v>26.040611731832424</v>
      </c>
      <c r="AX82" s="9">
        <f t="shared" si="176"/>
        <v>26.040611731832424</v>
      </c>
      <c r="AY82" s="9">
        <f t="shared" si="176"/>
        <v>26.040611731832424</v>
      </c>
      <c r="AZ82" s="9">
        <f t="shared" si="176"/>
        <v>26.040611731832424</v>
      </c>
      <c r="BA82" s="9">
        <f t="shared" si="176"/>
        <v>26.040611731832424</v>
      </c>
      <c r="BB82" s="9">
        <f t="shared" si="176"/>
        <v>26.040611731832424</v>
      </c>
      <c r="BC82" s="9">
        <f t="shared" si="176"/>
        <v>26.040611731832424</v>
      </c>
      <c r="BD82" s="9">
        <f t="shared" si="176"/>
        <v>26.040611731832424</v>
      </c>
      <c r="BE82" s="9">
        <f t="shared" si="176"/>
        <v>26.040611731832424</v>
      </c>
      <c r="BF82" s="9">
        <f t="shared" si="176"/>
        <v>26.040611731832424</v>
      </c>
      <c r="BG82" s="9">
        <f t="shared" si="176"/>
        <v>26.040611731832424</v>
      </c>
      <c r="BH82" s="9">
        <f t="shared" si="176"/>
        <v>26.040611731832424</v>
      </c>
      <c r="BI82" s="9">
        <f t="shared" si="176"/>
        <v>26.040611731832424</v>
      </c>
      <c r="BJ82" s="9">
        <f t="shared" si="176"/>
        <v>26.040611731832424</v>
      </c>
      <c r="BK82" s="9">
        <f t="shared" si="176"/>
        <v>26.040611731832424</v>
      </c>
      <c r="BL82" s="9">
        <f t="shared" si="176"/>
        <v>26.040611731832424</v>
      </c>
      <c r="BM82" s="9">
        <f t="shared" si="176"/>
        <v>26.040611731832424</v>
      </c>
      <c r="BN82" s="9">
        <f t="shared" si="176"/>
        <v>26.040611731832424</v>
      </c>
      <c r="BO82" s="9">
        <f t="shared" si="176"/>
        <v>26.040611731832424</v>
      </c>
      <c r="BP82" s="9">
        <f t="shared" si="176"/>
        <v>26.040611731832424</v>
      </c>
      <c r="BQ82" s="9">
        <f t="shared" si="176"/>
        <v>26.040611731832424</v>
      </c>
      <c r="BR82" s="9">
        <f t="shared" si="176"/>
        <v>26.040611731832424</v>
      </c>
      <c r="BS82" s="9">
        <f t="shared" si="176"/>
        <v>26.040611731832424</v>
      </c>
      <c r="BT82" s="9">
        <f t="shared" si="176"/>
        <v>26.040611731832424</v>
      </c>
      <c r="BU82" s="9">
        <f t="shared" si="176"/>
        <v>26.040611731832424</v>
      </c>
      <c r="BV82" s="9">
        <f t="shared" si="176"/>
        <v>26.040611731832424</v>
      </c>
      <c r="BW82" s="9">
        <f t="shared" si="176"/>
        <v>26.040611731832424</v>
      </c>
      <c r="BX82" s="9">
        <f t="shared" si="176"/>
        <v>26.040611731832424</v>
      </c>
      <c r="BY82" s="9">
        <f t="shared" si="176"/>
        <v>26.040611731832424</v>
      </c>
      <c r="BZ82" s="9">
        <f t="shared" si="176"/>
        <v>26.040611731832424</v>
      </c>
      <c r="CA82" s="9">
        <f t="shared" si="176"/>
        <v>26.040611731832424</v>
      </c>
      <c r="CB82" s="9">
        <f t="shared" si="176"/>
        <v>26.040611731832424</v>
      </c>
      <c r="CC82" s="9">
        <f t="shared" si="176"/>
        <v>26.040611731832424</v>
      </c>
      <c r="CD82" s="9">
        <f t="shared" si="176"/>
        <v>26.040611731832424</v>
      </c>
      <c r="CE82" s="9">
        <f t="shared" si="176"/>
        <v>26.040611731832424</v>
      </c>
      <c r="CF82" s="9">
        <f t="shared" si="176"/>
        <v>26.040611731832424</v>
      </c>
      <c r="CG82" s="9">
        <f t="shared" si="176"/>
        <v>26.040611731832424</v>
      </c>
      <c r="CH82" s="9">
        <f t="shared" si="176"/>
        <v>26.040611731832424</v>
      </c>
      <c r="CI82" s="9">
        <f t="shared" si="148"/>
        <v>26.040611731832424</v>
      </c>
      <c r="CJ82" s="9">
        <f t="shared" si="148"/>
        <v>26.040611731832424</v>
      </c>
      <c r="CK82" s="9">
        <f t="shared" si="148"/>
        <v>26.040611731832424</v>
      </c>
      <c r="CL82" s="9">
        <f t="shared" si="148"/>
        <v>26.040611731832424</v>
      </c>
      <c r="CM82" s="9">
        <f t="shared" si="148"/>
        <v>26.040611731832424</v>
      </c>
      <c r="CN82" s="9">
        <f t="shared" si="148"/>
        <v>26.040611731832424</v>
      </c>
      <c r="CO82" s="9">
        <f t="shared" si="148"/>
        <v>26.040611731832424</v>
      </c>
      <c r="CP82" s="9">
        <f t="shared" si="148"/>
        <v>26.040611731832424</v>
      </c>
      <c r="CQ82" s="9">
        <f t="shared" si="148"/>
        <v>26.040611731832424</v>
      </c>
      <c r="CR82" s="9">
        <f t="shared" si="148"/>
        <v>26.040611731832424</v>
      </c>
      <c r="CS82" s="9">
        <f t="shared" si="148"/>
        <v>26.040611731832424</v>
      </c>
    </row>
    <row r="83" spans="1:97" x14ac:dyDescent="0.25">
      <c r="A83" s="8" t="s">
        <v>83</v>
      </c>
      <c r="B83" s="9">
        <f>AVERAGE(Ипотека!Z83:BV83)</f>
        <v>23.862716380931005</v>
      </c>
      <c r="C83" s="9">
        <f>$B$83</f>
        <v>23.862716380931005</v>
      </c>
      <c r="D83" s="9">
        <f t="shared" ref="D83:J83" si="183">$B$83</f>
        <v>23.862716380931005</v>
      </c>
      <c r="E83" s="9">
        <f t="shared" si="183"/>
        <v>23.862716380931005</v>
      </c>
      <c r="F83" s="9">
        <f t="shared" si="183"/>
        <v>23.862716380931005</v>
      </c>
      <c r="G83" s="9">
        <f t="shared" si="183"/>
        <v>23.862716380931005</v>
      </c>
      <c r="H83" s="9">
        <f t="shared" si="183"/>
        <v>23.862716380931005</v>
      </c>
      <c r="I83" s="9">
        <f t="shared" si="183"/>
        <v>23.862716380931005</v>
      </c>
      <c r="J83" s="9">
        <f t="shared" si="183"/>
        <v>23.862716380931005</v>
      </c>
      <c r="K83" s="9">
        <f t="shared" ref="K83:AK83" si="184">$B$83</f>
        <v>23.862716380931005</v>
      </c>
      <c r="L83" s="9">
        <f t="shared" si="184"/>
        <v>23.862716380931005</v>
      </c>
      <c r="M83" s="9">
        <f t="shared" si="184"/>
        <v>23.862716380931005</v>
      </c>
      <c r="N83" s="9">
        <f t="shared" si="184"/>
        <v>23.862716380931005</v>
      </c>
      <c r="O83" s="9">
        <f t="shared" si="184"/>
        <v>23.862716380931005</v>
      </c>
      <c r="P83" s="9">
        <f t="shared" si="184"/>
        <v>23.862716380931005</v>
      </c>
      <c r="Q83" s="9">
        <f t="shared" si="184"/>
        <v>23.862716380931005</v>
      </c>
      <c r="R83" s="9">
        <f t="shared" si="184"/>
        <v>23.862716380931005</v>
      </c>
      <c r="S83" s="9">
        <f t="shared" si="184"/>
        <v>23.862716380931005</v>
      </c>
      <c r="T83" s="9">
        <f t="shared" si="184"/>
        <v>23.862716380931005</v>
      </c>
      <c r="U83" s="9">
        <f t="shared" si="184"/>
        <v>23.862716380931005</v>
      </c>
      <c r="V83" s="9">
        <f t="shared" si="184"/>
        <v>23.862716380931005</v>
      </c>
      <c r="W83" s="9">
        <f t="shared" si="184"/>
        <v>23.862716380931005</v>
      </c>
      <c r="X83" s="9">
        <f t="shared" si="184"/>
        <v>23.862716380931005</v>
      </c>
      <c r="Y83" s="9">
        <f t="shared" si="184"/>
        <v>23.862716380931005</v>
      </c>
      <c r="Z83" s="9">
        <f t="shared" si="184"/>
        <v>23.862716380931005</v>
      </c>
      <c r="AA83" s="9">
        <f t="shared" si="184"/>
        <v>23.862716380931005</v>
      </c>
      <c r="AB83" s="9">
        <f t="shared" si="184"/>
        <v>23.862716380931005</v>
      </c>
      <c r="AC83" s="9">
        <f t="shared" si="184"/>
        <v>23.862716380931005</v>
      </c>
      <c r="AD83" s="9">
        <f t="shared" si="184"/>
        <v>23.862716380931005</v>
      </c>
      <c r="AE83" s="9">
        <f t="shared" si="184"/>
        <v>23.862716380931005</v>
      </c>
      <c r="AF83" s="9">
        <f t="shared" si="184"/>
        <v>23.862716380931005</v>
      </c>
      <c r="AG83" s="9">
        <f t="shared" si="184"/>
        <v>23.862716380931005</v>
      </c>
      <c r="AH83" s="9">
        <f t="shared" si="184"/>
        <v>23.862716380931005</v>
      </c>
      <c r="AI83" s="9">
        <f t="shared" si="184"/>
        <v>23.862716380931005</v>
      </c>
      <c r="AJ83" s="9">
        <f t="shared" si="184"/>
        <v>23.862716380931005</v>
      </c>
      <c r="AK83" s="9">
        <f t="shared" si="184"/>
        <v>23.862716380931005</v>
      </c>
      <c r="AL83" s="17">
        <f>AVERAGE(Ипотека!AL83:CH83)</f>
        <v>22.497606154497074</v>
      </c>
      <c r="AM83" s="9">
        <f t="shared" si="151"/>
        <v>22.497606154497074</v>
      </c>
      <c r="AN83" s="9">
        <f t="shared" si="176"/>
        <v>22.497606154497074</v>
      </c>
      <c r="AO83" s="9">
        <f t="shared" si="176"/>
        <v>22.497606154497074</v>
      </c>
      <c r="AP83" s="9">
        <f t="shared" si="176"/>
        <v>22.497606154497074</v>
      </c>
      <c r="AQ83" s="9">
        <f t="shared" si="176"/>
        <v>22.497606154497074</v>
      </c>
      <c r="AR83" s="9">
        <f t="shared" si="176"/>
        <v>22.497606154497074</v>
      </c>
      <c r="AS83" s="9">
        <f t="shared" si="176"/>
        <v>22.497606154497074</v>
      </c>
      <c r="AT83" s="9">
        <f t="shared" si="176"/>
        <v>22.497606154497074</v>
      </c>
      <c r="AU83" s="9">
        <f t="shared" si="176"/>
        <v>22.497606154497074</v>
      </c>
      <c r="AV83" s="9">
        <f t="shared" si="176"/>
        <v>22.497606154497074</v>
      </c>
      <c r="AW83" s="9">
        <f t="shared" si="176"/>
        <v>22.497606154497074</v>
      </c>
      <c r="AX83" s="9">
        <f t="shared" si="176"/>
        <v>22.497606154497074</v>
      </c>
      <c r="AY83" s="9">
        <f t="shared" si="176"/>
        <v>22.497606154497074</v>
      </c>
      <c r="AZ83" s="9">
        <f t="shared" si="176"/>
        <v>22.497606154497074</v>
      </c>
      <c r="BA83" s="9">
        <f t="shared" si="176"/>
        <v>22.497606154497074</v>
      </c>
      <c r="BB83" s="9">
        <f t="shared" si="176"/>
        <v>22.497606154497074</v>
      </c>
      <c r="BC83" s="9">
        <f t="shared" si="176"/>
        <v>22.497606154497074</v>
      </c>
      <c r="BD83" s="9">
        <f t="shared" si="176"/>
        <v>22.497606154497074</v>
      </c>
      <c r="BE83" s="9">
        <f t="shared" si="176"/>
        <v>22.497606154497074</v>
      </c>
      <c r="BF83" s="9">
        <f t="shared" si="176"/>
        <v>22.497606154497074</v>
      </c>
      <c r="BG83" s="9">
        <f t="shared" si="176"/>
        <v>22.497606154497074</v>
      </c>
      <c r="BH83" s="9">
        <f t="shared" si="176"/>
        <v>22.497606154497074</v>
      </c>
      <c r="BI83" s="9">
        <f t="shared" si="176"/>
        <v>22.497606154497074</v>
      </c>
      <c r="BJ83" s="9">
        <f t="shared" si="176"/>
        <v>22.497606154497074</v>
      </c>
      <c r="BK83" s="9">
        <f t="shared" si="176"/>
        <v>22.497606154497074</v>
      </c>
      <c r="BL83" s="9">
        <f t="shared" si="176"/>
        <v>22.497606154497074</v>
      </c>
      <c r="BM83" s="9">
        <f t="shared" si="176"/>
        <v>22.497606154497074</v>
      </c>
      <c r="BN83" s="9">
        <f t="shared" si="176"/>
        <v>22.497606154497074</v>
      </c>
      <c r="BO83" s="9">
        <f t="shared" si="176"/>
        <v>22.497606154497074</v>
      </c>
      <c r="BP83" s="9">
        <f t="shared" si="176"/>
        <v>22.497606154497074</v>
      </c>
      <c r="BQ83" s="9">
        <f t="shared" si="176"/>
        <v>22.497606154497074</v>
      </c>
      <c r="BR83" s="9">
        <f t="shared" si="176"/>
        <v>22.497606154497074</v>
      </c>
      <c r="BS83" s="9">
        <f t="shared" si="176"/>
        <v>22.497606154497074</v>
      </c>
      <c r="BT83" s="9">
        <f t="shared" si="176"/>
        <v>22.497606154497074</v>
      </c>
      <c r="BU83" s="9">
        <f t="shared" si="176"/>
        <v>22.497606154497074</v>
      </c>
      <c r="BV83" s="9">
        <f t="shared" si="176"/>
        <v>22.497606154497074</v>
      </c>
      <c r="BW83" s="9">
        <f t="shared" si="176"/>
        <v>22.497606154497074</v>
      </c>
      <c r="BX83" s="9">
        <f t="shared" si="176"/>
        <v>22.497606154497074</v>
      </c>
      <c r="BY83" s="9">
        <f t="shared" si="176"/>
        <v>22.497606154497074</v>
      </c>
      <c r="BZ83" s="9">
        <f t="shared" si="176"/>
        <v>22.497606154497074</v>
      </c>
      <c r="CA83" s="9">
        <f t="shared" si="176"/>
        <v>22.497606154497074</v>
      </c>
      <c r="CB83" s="9">
        <f t="shared" si="176"/>
        <v>22.497606154497074</v>
      </c>
      <c r="CC83" s="9">
        <f t="shared" si="176"/>
        <v>22.497606154497074</v>
      </c>
      <c r="CD83" s="9">
        <f t="shared" si="176"/>
        <v>22.497606154497074</v>
      </c>
      <c r="CE83" s="9">
        <f t="shared" si="176"/>
        <v>22.497606154497074</v>
      </c>
      <c r="CF83" s="9">
        <f t="shared" si="176"/>
        <v>22.497606154497074</v>
      </c>
      <c r="CG83" s="9">
        <f t="shared" si="176"/>
        <v>22.497606154497074</v>
      </c>
      <c r="CH83" s="9">
        <f t="shared" si="176"/>
        <v>22.497606154497074</v>
      </c>
      <c r="CI83" s="9">
        <f t="shared" si="148"/>
        <v>22.497606154497074</v>
      </c>
      <c r="CJ83" s="9">
        <f t="shared" si="148"/>
        <v>22.497606154497074</v>
      </c>
      <c r="CK83" s="9">
        <f t="shared" si="148"/>
        <v>22.497606154497074</v>
      </c>
      <c r="CL83" s="9">
        <f t="shared" si="148"/>
        <v>22.497606154497074</v>
      </c>
      <c r="CM83" s="9">
        <f t="shared" si="148"/>
        <v>22.497606154497074</v>
      </c>
      <c r="CN83" s="9">
        <f t="shared" si="148"/>
        <v>22.497606154497074</v>
      </c>
      <c r="CO83" s="9">
        <f t="shared" si="148"/>
        <v>22.497606154497074</v>
      </c>
      <c r="CP83" s="9">
        <f t="shared" si="148"/>
        <v>22.497606154497074</v>
      </c>
      <c r="CQ83" s="9">
        <f t="shared" si="148"/>
        <v>22.497606154497074</v>
      </c>
      <c r="CR83" s="9">
        <f t="shared" si="148"/>
        <v>22.497606154497074</v>
      </c>
      <c r="CS83" s="9">
        <f t="shared" si="148"/>
        <v>22.497606154497074</v>
      </c>
    </row>
    <row r="84" spans="1:97" x14ac:dyDescent="0.25">
      <c r="A84" s="8" t="s">
        <v>84</v>
      </c>
      <c r="B84" s="9">
        <f>AVERAGE(Ипотека!Z84:BV84)</f>
        <v>31.767614081952235</v>
      </c>
      <c r="C84" s="9">
        <f>$B$84</f>
        <v>31.767614081952235</v>
      </c>
      <c r="D84" s="9">
        <f t="shared" ref="D84:J84" si="185">$B$84</f>
        <v>31.767614081952235</v>
      </c>
      <c r="E84" s="9">
        <f t="shared" si="185"/>
        <v>31.767614081952235</v>
      </c>
      <c r="F84" s="9">
        <f t="shared" si="185"/>
        <v>31.767614081952235</v>
      </c>
      <c r="G84" s="9">
        <f t="shared" si="185"/>
        <v>31.767614081952235</v>
      </c>
      <c r="H84" s="9">
        <f t="shared" si="185"/>
        <v>31.767614081952235</v>
      </c>
      <c r="I84" s="9">
        <f t="shared" si="185"/>
        <v>31.767614081952235</v>
      </c>
      <c r="J84" s="9">
        <f t="shared" si="185"/>
        <v>31.767614081952235</v>
      </c>
      <c r="K84" s="9">
        <f t="shared" ref="K84:AK84" si="186">$B$84</f>
        <v>31.767614081952235</v>
      </c>
      <c r="L84" s="9">
        <f t="shared" si="186"/>
        <v>31.767614081952235</v>
      </c>
      <c r="M84" s="9">
        <f t="shared" si="186"/>
        <v>31.767614081952235</v>
      </c>
      <c r="N84" s="9">
        <f t="shared" si="186"/>
        <v>31.767614081952235</v>
      </c>
      <c r="O84" s="9">
        <f t="shared" si="186"/>
        <v>31.767614081952235</v>
      </c>
      <c r="P84" s="9">
        <f t="shared" si="186"/>
        <v>31.767614081952235</v>
      </c>
      <c r="Q84" s="9">
        <f t="shared" si="186"/>
        <v>31.767614081952235</v>
      </c>
      <c r="R84" s="9">
        <f t="shared" si="186"/>
        <v>31.767614081952235</v>
      </c>
      <c r="S84" s="9">
        <f t="shared" si="186"/>
        <v>31.767614081952235</v>
      </c>
      <c r="T84" s="9">
        <f t="shared" si="186"/>
        <v>31.767614081952235</v>
      </c>
      <c r="U84" s="9">
        <f t="shared" si="186"/>
        <v>31.767614081952235</v>
      </c>
      <c r="V84" s="9">
        <f t="shared" si="186"/>
        <v>31.767614081952235</v>
      </c>
      <c r="W84" s="9">
        <f t="shared" si="186"/>
        <v>31.767614081952235</v>
      </c>
      <c r="X84" s="9">
        <f t="shared" si="186"/>
        <v>31.767614081952235</v>
      </c>
      <c r="Y84" s="9">
        <f t="shared" si="186"/>
        <v>31.767614081952235</v>
      </c>
      <c r="Z84" s="9">
        <f t="shared" si="186"/>
        <v>31.767614081952235</v>
      </c>
      <c r="AA84" s="9">
        <f t="shared" si="186"/>
        <v>31.767614081952235</v>
      </c>
      <c r="AB84" s="9">
        <f t="shared" si="186"/>
        <v>31.767614081952235</v>
      </c>
      <c r="AC84" s="9">
        <f t="shared" si="186"/>
        <v>31.767614081952235</v>
      </c>
      <c r="AD84" s="9">
        <f t="shared" si="186"/>
        <v>31.767614081952235</v>
      </c>
      <c r="AE84" s="9">
        <f t="shared" si="186"/>
        <v>31.767614081952235</v>
      </c>
      <c r="AF84" s="9">
        <f t="shared" si="186"/>
        <v>31.767614081952235</v>
      </c>
      <c r="AG84" s="9">
        <f t="shared" si="186"/>
        <v>31.767614081952235</v>
      </c>
      <c r="AH84" s="9">
        <f t="shared" si="186"/>
        <v>31.767614081952235</v>
      </c>
      <c r="AI84" s="9">
        <f t="shared" si="186"/>
        <v>31.767614081952235</v>
      </c>
      <c r="AJ84" s="9">
        <f t="shared" si="186"/>
        <v>31.767614081952235</v>
      </c>
      <c r="AK84" s="9">
        <f t="shared" si="186"/>
        <v>31.767614081952235</v>
      </c>
      <c r="AL84" s="17">
        <f>AVERAGE(Ипотека!AL84:CH84)</f>
        <v>31.402258758760684</v>
      </c>
      <c r="AM84" s="9">
        <f t="shared" si="151"/>
        <v>31.402258758760684</v>
      </c>
      <c r="AN84" s="9">
        <f t="shared" si="176"/>
        <v>31.402258758760684</v>
      </c>
      <c r="AO84" s="9">
        <f t="shared" si="176"/>
        <v>31.402258758760684</v>
      </c>
      <c r="AP84" s="9">
        <f t="shared" si="176"/>
        <v>31.402258758760684</v>
      </c>
      <c r="AQ84" s="9">
        <f t="shared" si="176"/>
        <v>31.402258758760684</v>
      </c>
      <c r="AR84" s="9">
        <f t="shared" si="176"/>
        <v>31.402258758760684</v>
      </c>
      <c r="AS84" s="9">
        <f t="shared" si="176"/>
        <v>31.402258758760684</v>
      </c>
      <c r="AT84" s="9">
        <f t="shared" si="176"/>
        <v>31.402258758760684</v>
      </c>
      <c r="AU84" s="9">
        <f t="shared" si="176"/>
        <v>31.402258758760684</v>
      </c>
      <c r="AV84" s="9">
        <f t="shared" si="176"/>
        <v>31.402258758760684</v>
      </c>
      <c r="AW84" s="9">
        <f t="shared" si="176"/>
        <v>31.402258758760684</v>
      </c>
      <c r="AX84" s="9">
        <f t="shared" si="176"/>
        <v>31.402258758760684</v>
      </c>
      <c r="AY84" s="9">
        <f t="shared" si="176"/>
        <v>31.402258758760684</v>
      </c>
      <c r="AZ84" s="9">
        <f t="shared" si="176"/>
        <v>31.402258758760684</v>
      </c>
      <c r="BA84" s="9">
        <f t="shared" si="176"/>
        <v>31.402258758760684</v>
      </c>
      <c r="BB84" s="9">
        <f t="shared" si="176"/>
        <v>31.402258758760684</v>
      </c>
      <c r="BC84" s="9">
        <f t="shared" si="176"/>
        <v>31.402258758760684</v>
      </c>
      <c r="BD84" s="9">
        <f t="shared" si="176"/>
        <v>31.402258758760684</v>
      </c>
      <c r="BE84" s="9">
        <f t="shared" si="176"/>
        <v>31.402258758760684</v>
      </c>
      <c r="BF84" s="9">
        <f t="shared" si="176"/>
        <v>31.402258758760684</v>
      </c>
      <c r="BG84" s="9">
        <f t="shared" si="176"/>
        <v>31.402258758760684</v>
      </c>
      <c r="BH84" s="9">
        <f t="shared" si="176"/>
        <v>31.402258758760684</v>
      </c>
      <c r="BI84" s="9">
        <f t="shared" si="176"/>
        <v>31.402258758760684</v>
      </c>
      <c r="BJ84" s="9">
        <f t="shared" si="176"/>
        <v>31.402258758760684</v>
      </c>
      <c r="BK84" s="9">
        <f t="shared" si="176"/>
        <v>31.402258758760684</v>
      </c>
      <c r="BL84" s="9">
        <f t="shared" si="176"/>
        <v>31.402258758760684</v>
      </c>
      <c r="BM84" s="9">
        <f t="shared" si="176"/>
        <v>31.402258758760684</v>
      </c>
      <c r="BN84" s="9">
        <f t="shared" si="176"/>
        <v>31.402258758760684</v>
      </c>
      <c r="BO84" s="9">
        <f t="shared" si="176"/>
        <v>31.402258758760684</v>
      </c>
      <c r="BP84" s="9">
        <f t="shared" si="176"/>
        <v>31.402258758760684</v>
      </c>
      <c r="BQ84" s="9">
        <f t="shared" si="176"/>
        <v>31.402258758760684</v>
      </c>
      <c r="BR84" s="9">
        <f t="shared" si="176"/>
        <v>31.402258758760684</v>
      </c>
      <c r="BS84" s="9">
        <f t="shared" si="176"/>
        <v>31.402258758760684</v>
      </c>
      <c r="BT84" s="9">
        <f t="shared" si="176"/>
        <v>31.402258758760684</v>
      </c>
      <c r="BU84" s="9">
        <f t="shared" si="176"/>
        <v>31.402258758760684</v>
      </c>
      <c r="BV84" s="9">
        <f t="shared" si="176"/>
        <v>31.402258758760684</v>
      </c>
      <c r="BW84" s="9">
        <f t="shared" si="176"/>
        <v>31.402258758760684</v>
      </c>
      <c r="BX84" s="9">
        <f t="shared" si="176"/>
        <v>31.402258758760684</v>
      </c>
      <c r="BY84" s="9">
        <f t="shared" si="176"/>
        <v>31.402258758760684</v>
      </c>
      <c r="BZ84" s="9">
        <f t="shared" si="176"/>
        <v>31.402258758760684</v>
      </c>
      <c r="CA84" s="9">
        <f t="shared" si="176"/>
        <v>31.402258758760684</v>
      </c>
      <c r="CB84" s="9">
        <f t="shared" si="176"/>
        <v>31.402258758760684</v>
      </c>
      <c r="CC84" s="9">
        <f t="shared" si="176"/>
        <v>31.402258758760684</v>
      </c>
      <c r="CD84" s="9">
        <f t="shared" si="176"/>
        <v>31.402258758760684</v>
      </c>
      <c r="CE84" s="9">
        <f t="shared" si="176"/>
        <v>31.402258758760684</v>
      </c>
      <c r="CF84" s="9">
        <f t="shared" si="176"/>
        <v>31.402258758760684</v>
      </c>
      <c r="CG84" s="9">
        <f t="shared" si="176"/>
        <v>31.402258758760684</v>
      </c>
      <c r="CH84" s="9">
        <f t="shared" si="176"/>
        <v>31.402258758760684</v>
      </c>
      <c r="CI84" s="9">
        <f t="shared" si="148"/>
        <v>31.402258758760684</v>
      </c>
      <c r="CJ84" s="9">
        <f t="shared" si="148"/>
        <v>31.402258758760684</v>
      </c>
      <c r="CK84" s="9">
        <f t="shared" si="148"/>
        <v>31.402258758760684</v>
      </c>
      <c r="CL84" s="9">
        <f t="shared" si="148"/>
        <v>31.402258758760684</v>
      </c>
      <c r="CM84" s="9">
        <f t="shared" si="148"/>
        <v>31.402258758760684</v>
      </c>
      <c r="CN84" s="9">
        <f t="shared" si="148"/>
        <v>31.402258758760684</v>
      </c>
      <c r="CO84" s="9">
        <f t="shared" si="148"/>
        <v>31.402258758760684</v>
      </c>
      <c r="CP84" s="9">
        <f t="shared" si="148"/>
        <v>31.402258758760684</v>
      </c>
      <c r="CQ84" s="9">
        <f t="shared" si="148"/>
        <v>31.402258758760684</v>
      </c>
      <c r="CR84" s="9">
        <f t="shared" si="148"/>
        <v>31.402258758760684</v>
      </c>
      <c r="CS84" s="9">
        <f t="shared" si="148"/>
        <v>31.402258758760684</v>
      </c>
    </row>
    <row r="85" spans="1:97" x14ac:dyDescent="0.25">
      <c r="A85" s="8" t="s">
        <v>85</v>
      </c>
      <c r="B85" s="9">
        <f>AVERAGE(Ипотека!Z85:BV85)</f>
        <v>24.646654072000757</v>
      </c>
      <c r="C85" s="9">
        <f>$B$85</f>
        <v>24.646654072000757</v>
      </c>
      <c r="D85" s="9">
        <f t="shared" ref="D85:J85" si="187">$B$85</f>
        <v>24.646654072000757</v>
      </c>
      <c r="E85" s="9">
        <f t="shared" si="187"/>
        <v>24.646654072000757</v>
      </c>
      <c r="F85" s="9">
        <f t="shared" si="187"/>
        <v>24.646654072000757</v>
      </c>
      <c r="G85" s="9">
        <f t="shared" si="187"/>
        <v>24.646654072000757</v>
      </c>
      <c r="H85" s="9">
        <f t="shared" si="187"/>
        <v>24.646654072000757</v>
      </c>
      <c r="I85" s="9">
        <f t="shared" si="187"/>
        <v>24.646654072000757</v>
      </c>
      <c r="J85" s="9">
        <f t="shared" si="187"/>
        <v>24.646654072000757</v>
      </c>
      <c r="K85" s="9">
        <f t="shared" ref="K85:AK85" si="188">$B$85</f>
        <v>24.646654072000757</v>
      </c>
      <c r="L85" s="9">
        <f t="shared" si="188"/>
        <v>24.646654072000757</v>
      </c>
      <c r="M85" s="9">
        <f t="shared" si="188"/>
        <v>24.646654072000757</v>
      </c>
      <c r="N85" s="9">
        <f t="shared" si="188"/>
        <v>24.646654072000757</v>
      </c>
      <c r="O85" s="9">
        <f t="shared" si="188"/>
        <v>24.646654072000757</v>
      </c>
      <c r="P85" s="9">
        <f t="shared" si="188"/>
        <v>24.646654072000757</v>
      </c>
      <c r="Q85" s="9">
        <f t="shared" si="188"/>
        <v>24.646654072000757</v>
      </c>
      <c r="R85" s="9">
        <f t="shared" si="188"/>
        <v>24.646654072000757</v>
      </c>
      <c r="S85" s="9">
        <f t="shared" si="188"/>
        <v>24.646654072000757</v>
      </c>
      <c r="T85" s="9">
        <f t="shared" si="188"/>
        <v>24.646654072000757</v>
      </c>
      <c r="U85" s="9">
        <f t="shared" si="188"/>
        <v>24.646654072000757</v>
      </c>
      <c r="V85" s="9">
        <f t="shared" si="188"/>
        <v>24.646654072000757</v>
      </c>
      <c r="W85" s="9">
        <f t="shared" si="188"/>
        <v>24.646654072000757</v>
      </c>
      <c r="X85" s="9">
        <f t="shared" si="188"/>
        <v>24.646654072000757</v>
      </c>
      <c r="Y85" s="9">
        <f t="shared" si="188"/>
        <v>24.646654072000757</v>
      </c>
      <c r="Z85" s="9">
        <f t="shared" si="188"/>
        <v>24.646654072000757</v>
      </c>
      <c r="AA85" s="9">
        <f t="shared" si="188"/>
        <v>24.646654072000757</v>
      </c>
      <c r="AB85" s="9">
        <f t="shared" si="188"/>
        <v>24.646654072000757</v>
      </c>
      <c r="AC85" s="9">
        <f t="shared" si="188"/>
        <v>24.646654072000757</v>
      </c>
      <c r="AD85" s="9">
        <f t="shared" si="188"/>
        <v>24.646654072000757</v>
      </c>
      <c r="AE85" s="9">
        <f t="shared" si="188"/>
        <v>24.646654072000757</v>
      </c>
      <c r="AF85" s="9">
        <f t="shared" si="188"/>
        <v>24.646654072000757</v>
      </c>
      <c r="AG85" s="9">
        <f t="shared" si="188"/>
        <v>24.646654072000757</v>
      </c>
      <c r="AH85" s="9">
        <f t="shared" si="188"/>
        <v>24.646654072000757</v>
      </c>
      <c r="AI85" s="9">
        <f t="shared" si="188"/>
        <v>24.646654072000757</v>
      </c>
      <c r="AJ85" s="9">
        <f t="shared" si="188"/>
        <v>24.646654072000757</v>
      </c>
      <c r="AK85" s="9">
        <f t="shared" si="188"/>
        <v>24.646654072000757</v>
      </c>
      <c r="AL85" s="17">
        <f>AVERAGE(Ипотека!AL85:CH85)</f>
        <v>24.088818398232252</v>
      </c>
      <c r="AM85" s="9">
        <f t="shared" si="151"/>
        <v>24.088818398232252</v>
      </c>
      <c r="AN85" s="9">
        <f t="shared" si="176"/>
        <v>24.088818398232252</v>
      </c>
      <c r="AO85" s="9">
        <f t="shared" ref="AN85:CH90" si="189">AN85</f>
        <v>24.088818398232252</v>
      </c>
      <c r="AP85" s="9">
        <f t="shared" si="189"/>
        <v>24.088818398232252</v>
      </c>
      <c r="AQ85" s="9">
        <f t="shared" si="189"/>
        <v>24.088818398232252</v>
      </c>
      <c r="AR85" s="9">
        <f t="shared" si="189"/>
        <v>24.088818398232252</v>
      </c>
      <c r="AS85" s="9">
        <f t="shared" si="189"/>
        <v>24.088818398232252</v>
      </c>
      <c r="AT85" s="9">
        <f t="shared" si="189"/>
        <v>24.088818398232252</v>
      </c>
      <c r="AU85" s="9">
        <f t="shared" si="189"/>
        <v>24.088818398232252</v>
      </c>
      <c r="AV85" s="9">
        <f t="shared" si="189"/>
        <v>24.088818398232252</v>
      </c>
      <c r="AW85" s="9">
        <f t="shared" si="189"/>
        <v>24.088818398232252</v>
      </c>
      <c r="AX85" s="9">
        <f t="shared" si="189"/>
        <v>24.088818398232252</v>
      </c>
      <c r="AY85" s="9">
        <f t="shared" si="189"/>
        <v>24.088818398232252</v>
      </c>
      <c r="AZ85" s="9">
        <f t="shared" si="189"/>
        <v>24.088818398232252</v>
      </c>
      <c r="BA85" s="9">
        <f t="shared" si="189"/>
        <v>24.088818398232252</v>
      </c>
      <c r="BB85" s="9">
        <f t="shared" si="189"/>
        <v>24.088818398232252</v>
      </c>
      <c r="BC85" s="9">
        <f t="shared" si="189"/>
        <v>24.088818398232252</v>
      </c>
      <c r="BD85" s="9">
        <f t="shared" si="189"/>
        <v>24.088818398232252</v>
      </c>
      <c r="BE85" s="9">
        <f t="shared" si="189"/>
        <v>24.088818398232252</v>
      </c>
      <c r="BF85" s="9">
        <f t="shared" si="189"/>
        <v>24.088818398232252</v>
      </c>
      <c r="BG85" s="9">
        <f t="shared" si="189"/>
        <v>24.088818398232252</v>
      </c>
      <c r="BH85" s="9">
        <f t="shared" si="189"/>
        <v>24.088818398232252</v>
      </c>
      <c r="BI85" s="9">
        <f t="shared" si="189"/>
        <v>24.088818398232252</v>
      </c>
      <c r="BJ85" s="9">
        <f t="shared" si="189"/>
        <v>24.088818398232252</v>
      </c>
      <c r="BK85" s="9">
        <f t="shared" si="189"/>
        <v>24.088818398232252</v>
      </c>
      <c r="BL85" s="9">
        <f t="shared" si="189"/>
        <v>24.088818398232252</v>
      </c>
      <c r="BM85" s="9">
        <f t="shared" si="189"/>
        <v>24.088818398232252</v>
      </c>
      <c r="BN85" s="9">
        <f t="shared" si="189"/>
        <v>24.088818398232252</v>
      </c>
      <c r="BO85" s="9">
        <f t="shared" si="189"/>
        <v>24.088818398232252</v>
      </c>
      <c r="BP85" s="9">
        <f t="shared" si="189"/>
        <v>24.088818398232252</v>
      </c>
      <c r="BQ85" s="9">
        <f t="shared" si="189"/>
        <v>24.088818398232252</v>
      </c>
      <c r="BR85" s="9">
        <f t="shared" si="189"/>
        <v>24.088818398232252</v>
      </c>
      <c r="BS85" s="9">
        <f t="shared" si="189"/>
        <v>24.088818398232252</v>
      </c>
      <c r="BT85" s="9">
        <f t="shared" si="189"/>
        <v>24.088818398232252</v>
      </c>
      <c r="BU85" s="9">
        <f t="shared" si="189"/>
        <v>24.088818398232252</v>
      </c>
      <c r="BV85" s="9">
        <f t="shared" si="189"/>
        <v>24.088818398232252</v>
      </c>
      <c r="BW85" s="9">
        <f t="shared" si="189"/>
        <v>24.088818398232252</v>
      </c>
      <c r="BX85" s="9">
        <f t="shared" si="189"/>
        <v>24.088818398232252</v>
      </c>
      <c r="BY85" s="9">
        <f t="shared" si="189"/>
        <v>24.088818398232252</v>
      </c>
      <c r="BZ85" s="9">
        <f t="shared" si="189"/>
        <v>24.088818398232252</v>
      </c>
      <c r="CA85" s="9">
        <f t="shared" si="189"/>
        <v>24.088818398232252</v>
      </c>
      <c r="CB85" s="9">
        <f t="shared" si="189"/>
        <v>24.088818398232252</v>
      </c>
      <c r="CC85" s="9">
        <f t="shared" si="189"/>
        <v>24.088818398232252</v>
      </c>
      <c r="CD85" s="9">
        <f t="shared" si="189"/>
        <v>24.088818398232252</v>
      </c>
      <c r="CE85" s="9">
        <f t="shared" si="189"/>
        <v>24.088818398232252</v>
      </c>
      <c r="CF85" s="9">
        <f t="shared" si="189"/>
        <v>24.088818398232252</v>
      </c>
      <c r="CG85" s="9">
        <f t="shared" si="189"/>
        <v>24.088818398232252</v>
      </c>
      <c r="CH85" s="9">
        <f t="shared" si="189"/>
        <v>24.088818398232252</v>
      </c>
      <c r="CI85" s="9">
        <f t="shared" si="148"/>
        <v>24.088818398232252</v>
      </c>
      <c r="CJ85" s="9">
        <f t="shared" si="148"/>
        <v>24.088818398232252</v>
      </c>
      <c r="CK85" s="9">
        <f t="shared" si="148"/>
        <v>24.088818398232252</v>
      </c>
      <c r="CL85" s="9">
        <f t="shared" si="148"/>
        <v>24.088818398232252</v>
      </c>
      <c r="CM85" s="9">
        <f t="shared" si="148"/>
        <v>24.088818398232252</v>
      </c>
      <c r="CN85" s="9">
        <f t="shared" si="148"/>
        <v>24.088818398232252</v>
      </c>
      <c r="CO85" s="9">
        <f t="shared" si="148"/>
        <v>24.088818398232252</v>
      </c>
      <c r="CP85" s="9">
        <f t="shared" si="148"/>
        <v>24.088818398232252</v>
      </c>
      <c r="CQ85" s="9">
        <f t="shared" si="148"/>
        <v>24.088818398232252</v>
      </c>
      <c r="CR85" s="9">
        <f t="shared" si="148"/>
        <v>24.088818398232252</v>
      </c>
      <c r="CS85" s="9">
        <f t="shared" si="148"/>
        <v>24.088818398232252</v>
      </c>
    </row>
    <row r="86" spans="1:97" x14ac:dyDescent="0.25">
      <c r="A86" s="8" t="s">
        <v>86</v>
      </c>
      <c r="B86" s="9">
        <f>AVERAGE(Ипотека!Z86:BV86)</f>
        <v>27.777896331813096</v>
      </c>
      <c r="C86" s="9">
        <f>$B$86</f>
        <v>27.777896331813096</v>
      </c>
      <c r="D86" s="9">
        <f t="shared" ref="D86:J86" si="190">$B$86</f>
        <v>27.777896331813096</v>
      </c>
      <c r="E86" s="9">
        <f t="shared" si="190"/>
        <v>27.777896331813096</v>
      </c>
      <c r="F86" s="9">
        <f t="shared" si="190"/>
        <v>27.777896331813096</v>
      </c>
      <c r="G86" s="9">
        <f t="shared" si="190"/>
        <v>27.777896331813096</v>
      </c>
      <c r="H86" s="9">
        <f t="shared" si="190"/>
        <v>27.777896331813096</v>
      </c>
      <c r="I86" s="9">
        <f t="shared" si="190"/>
        <v>27.777896331813096</v>
      </c>
      <c r="J86" s="9">
        <f t="shared" si="190"/>
        <v>27.777896331813096</v>
      </c>
      <c r="K86" s="9">
        <f t="shared" ref="K86:AK86" si="191">$B$86</f>
        <v>27.777896331813096</v>
      </c>
      <c r="L86" s="9">
        <f t="shared" si="191"/>
        <v>27.777896331813096</v>
      </c>
      <c r="M86" s="9">
        <f t="shared" si="191"/>
        <v>27.777896331813096</v>
      </c>
      <c r="N86" s="9">
        <f t="shared" si="191"/>
        <v>27.777896331813096</v>
      </c>
      <c r="O86" s="9">
        <f t="shared" si="191"/>
        <v>27.777896331813096</v>
      </c>
      <c r="P86" s="9">
        <f t="shared" si="191"/>
        <v>27.777896331813096</v>
      </c>
      <c r="Q86" s="9">
        <f t="shared" si="191"/>
        <v>27.777896331813096</v>
      </c>
      <c r="R86" s="9">
        <f t="shared" si="191"/>
        <v>27.777896331813096</v>
      </c>
      <c r="S86" s="9">
        <f t="shared" si="191"/>
        <v>27.777896331813096</v>
      </c>
      <c r="T86" s="9">
        <f t="shared" si="191"/>
        <v>27.777896331813096</v>
      </c>
      <c r="U86" s="9">
        <f t="shared" si="191"/>
        <v>27.777896331813096</v>
      </c>
      <c r="V86" s="9">
        <f t="shared" si="191"/>
        <v>27.777896331813096</v>
      </c>
      <c r="W86" s="9">
        <f t="shared" si="191"/>
        <v>27.777896331813096</v>
      </c>
      <c r="X86" s="9">
        <f t="shared" si="191"/>
        <v>27.777896331813096</v>
      </c>
      <c r="Y86" s="9">
        <f t="shared" si="191"/>
        <v>27.777896331813096</v>
      </c>
      <c r="Z86" s="9">
        <f t="shared" si="191"/>
        <v>27.777896331813096</v>
      </c>
      <c r="AA86" s="9">
        <f t="shared" si="191"/>
        <v>27.777896331813096</v>
      </c>
      <c r="AB86" s="9">
        <f t="shared" si="191"/>
        <v>27.777896331813096</v>
      </c>
      <c r="AC86" s="9">
        <f t="shared" si="191"/>
        <v>27.777896331813096</v>
      </c>
      <c r="AD86" s="9">
        <f t="shared" si="191"/>
        <v>27.777896331813096</v>
      </c>
      <c r="AE86" s="9">
        <f t="shared" si="191"/>
        <v>27.777896331813096</v>
      </c>
      <c r="AF86" s="9">
        <f t="shared" si="191"/>
        <v>27.777896331813096</v>
      </c>
      <c r="AG86" s="9">
        <f t="shared" si="191"/>
        <v>27.777896331813096</v>
      </c>
      <c r="AH86" s="9">
        <f t="shared" si="191"/>
        <v>27.777896331813096</v>
      </c>
      <c r="AI86" s="9">
        <f t="shared" si="191"/>
        <v>27.777896331813096</v>
      </c>
      <c r="AJ86" s="9">
        <f t="shared" si="191"/>
        <v>27.777896331813096</v>
      </c>
      <c r="AK86" s="9">
        <f t="shared" si="191"/>
        <v>27.777896331813096</v>
      </c>
      <c r="AL86" s="17">
        <f>AVERAGE(Ипотека!AL86:CH86)</f>
        <v>28.333631637713495</v>
      </c>
      <c r="AM86" s="9">
        <f t="shared" si="151"/>
        <v>28.333631637713495</v>
      </c>
      <c r="AN86" s="9">
        <f t="shared" si="189"/>
        <v>28.333631637713495</v>
      </c>
      <c r="AO86" s="9">
        <f t="shared" si="189"/>
        <v>28.333631637713495</v>
      </c>
      <c r="AP86" s="9">
        <f t="shared" si="189"/>
        <v>28.333631637713495</v>
      </c>
      <c r="AQ86" s="9">
        <f t="shared" si="189"/>
        <v>28.333631637713495</v>
      </c>
      <c r="AR86" s="9">
        <f t="shared" si="189"/>
        <v>28.333631637713495</v>
      </c>
      <c r="AS86" s="9">
        <f t="shared" si="189"/>
        <v>28.333631637713495</v>
      </c>
      <c r="AT86" s="9">
        <f t="shared" si="189"/>
        <v>28.333631637713495</v>
      </c>
      <c r="AU86" s="9">
        <f t="shared" si="189"/>
        <v>28.333631637713495</v>
      </c>
      <c r="AV86" s="9">
        <f t="shared" si="189"/>
        <v>28.333631637713495</v>
      </c>
      <c r="AW86" s="9">
        <f t="shared" si="189"/>
        <v>28.333631637713495</v>
      </c>
      <c r="AX86" s="9">
        <f t="shared" si="189"/>
        <v>28.333631637713495</v>
      </c>
      <c r="AY86" s="9">
        <f t="shared" si="189"/>
        <v>28.333631637713495</v>
      </c>
      <c r="AZ86" s="9">
        <f t="shared" si="189"/>
        <v>28.333631637713495</v>
      </c>
      <c r="BA86" s="9">
        <f t="shared" si="189"/>
        <v>28.333631637713495</v>
      </c>
      <c r="BB86" s="9">
        <f t="shared" si="189"/>
        <v>28.333631637713495</v>
      </c>
      <c r="BC86" s="9">
        <f t="shared" si="189"/>
        <v>28.333631637713495</v>
      </c>
      <c r="BD86" s="9">
        <f t="shared" si="189"/>
        <v>28.333631637713495</v>
      </c>
      <c r="BE86" s="9">
        <f t="shared" si="189"/>
        <v>28.333631637713495</v>
      </c>
      <c r="BF86" s="9">
        <f t="shared" si="189"/>
        <v>28.333631637713495</v>
      </c>
      <c r="BG86" s="9">
        <f t="shared" si="189"/>
        <v>28.333631637713495</v>
      </c>
      <c r="BH86" s="9">
        <f t="shared" si="189"/>
        <v>28.333631637713495</v>
      </c>
      <c r="BI86" s="9">
        <f t="shared" si="189"/>
        <v>28.333631637713495</v>
      </c>
      <c r="BJ86" s="9">
        <f t="shared" si="189"/>
        <v>28.333631637713495</v>
      </c>
      <c r="BK86" s="9">
        <f t="shared" si="189"/>
        <v>28.333631637713495</v>
      </c>
      <c r="BL86" s="9">
        <f t="shared" si="189"/>
        <v>28.333631637713495</v>
      </c>
      <c r="BM86" s="9">
        <f t="shared" si="189"/>
        <v>28.333631637713495</v>
      </c>
      <c r="BN86" s="9">
        <f t="shared" si="189"/>
        <v>28.333631637713495</v>
      </c>
      <c r="BO86" s="9">
        <f t="shared" si="189"/>
        <v>28.333631637713495</v>
      </c>
      <c r="BP86" s="9">
        <f t="shared" si="189"/>
        <v>28.333631637713495</v>
      </c>
      <c r="BQ86" s="9">
        <f t="shared" si="189"/>
        <v>28.333631637713495</v>
      </c>
      <c r="BR86" s="9">
        <f t="shared" si="189"/>
        <v>28.333631637713495</v>
      </c>
      <c r="BS86" s="9">
        <f t="shared" si="189"/>
        <v>28.333631637713495</v>
      </c>
      <c r="BT86" s="9">
        <f t="shared" si="189"/>
        <v>28.333631637713495</v>
      </c>
      <c r="BU86" s="9">
        <f t="shared" si="189"/>
        <v>28.333631637713495</v>
      </c>
      <c r="BV86" s="9">
        <f t="shared" si="189"/>
        <v>28.333631637713495</v>
      </c>
      <c r="BW86" s="9">
        <f t="shared" si="189"/>
        <v>28.333631637713495</v>
      </c>
      <c r="BX86" s="9">
        <f t="shared" si="189"/>
        <v>28.333631637713495</v>
      </c>
      <c r="BY86" s="9">
        <f t="shared" si="189"/>
        <v>28.333631637713495</v>
      </c>
      <c r="BZ86" s="9">
        <f t="shared" si="189"/>
        <v>28.333631637713495</v>
      </c>
      <c r="CA86" s="9">
        <f t="shared" si="189"/>
        <v>28.333631637713495</v>
      </c>
      <c r="CB86" s="9">
        <f t="shared" si="189"/>
        <v>28.333631637713495</v>
      </c>
      <c r="CC86" s="9">
        <f t="shared" si="189"/>
        <v>28.333631637713495</v>
      </c>
      <c r="CD86" s="9">
        <f t="shared" si="189"/>
        <v>28.333631637713495</v>
      </c>
      <c r="CE86" s="9">
        <f t="shared" si="189"/>
        <v>28.333631637713495</v>
      </c>
      <c r="CF86" s="9">
        <f t="shared" si="189"/>
        <v>28.333631637713495</v>
      </c>
      <c r="CG86" s="9">
        <f t="shared" si="189"/>
        <v>28.333631637713495</v>
      </c>
      <c r="CH86" s="9">
        <f t="shared" si="189"/>
        <v>28.333631637713495</v>
      </c>
      <c r="CI86" s="9">
        <f t="shared" si="148"/>
        <v>28.333631637713495</v>
      </c>
      <c r="CJ86" s="9">
        <f t="shared" si="148"/>
        <v>28.333631637713495</v>
      </c>
      <c r="CK86" s="9">
        <f t="shared" si="148"/>
        <v>28.333631637713495</v>
      </c>
      <c r="CL86" s="9">
        <f t="shared" si="148"/>
        <v>28.333631637713495</v>
      </c>
      <c r="CM86" s="9">
        <f t="shared" si="148"/>
        <v>28.333631637713495</v>
      </c>
      <c r="CN86" s="9">
        <f t="shared" si="148"/>
        <v>28.333631637713495</v>
      </c>
      <c r="CO86" s="9">
        <f t="shared" si="148"/>
        <v>28.333631637713495</v>
      </c>
      <c r="CP86" s="9">
        <f t="shared" si="148"/>
        <v>28.333631637713495</v>
      </c>
      <c r="CQ86" s="9">
        <f t="shared" si="148"/>
        <v>28.333631637713495</v>
      </c>
      <c r="CR86" s="9">
        <f t="shared" si="148"/>
        <v>28.333631637713495</v>
      </c>
      <c r="CS86" s="9">
        <f t="shared" si="148"/>
        <v>28.333631637713495</v>
      </c>
    </row>
    <row r="87" spans="1:97" x14ac:dyDescent="0.25">
      <c r="A87" s="8" t="s">
        <v>87</v>
      </c>
      <c r="B87" s="9">
        <f>AVERAGE(Ипотека!Z87:BV87)</f>
        <v>21.419352487353343</v>
      </c>
      <c r="C87" s="9">
        <f>$B$87</f>
        <v>21.419352487353343</v>
      </c>
      <c r="D87" s="9">
        <f t="shared" ref="D87:J87" si="192">$B$87</f>
        <v>21.419352487353343</v>
      </c>
      <c r="E87" s="9">
        <f t="shared" si="192"/>
        <v>21.419352487353343</v>
      </c>
      <c r="F87" s="9">
        <f t="shared" si="192"/>
        <v>21.419352487353343</v>
      </c>
      <c r="G87" s="9">
        <f t="shared" si="192"/>
        <v>21.419352487353343</v>
      </c>
      <c r="H87" s="9">
        <f t="shared" si="192"/>
        <v>21.419352487353343</v>
      </c>
      <c r="I87" s="9">
        <f t="shared" si="192"/>
        <v>21.419352487353343</v>
      </c>
      <c r="J87" s="9">
        <f t="shared" si="192"/>
        <v>21.419352487353343</v>
      </c>
      <c r="K87" s="9">
        <f t="shared" ref="K87:AK87" si="193">$B$87</f>
        <v>21.419352487353343</v>
      </c>
      <c r="L87" s="9">
        <f t="shared" si="193"/>
        <v>21.419352487353343</v>
      </c>
      <c r="M87" s="9">
        <f t="shared" si="193"/>
        <v>21.419352487353343</v>
      </c>
      <c r="N87" s="9">
        <f t="shared" si="193"/>
        <v>21.419352487353343</v>
      </c>
      <c r="O87" s="9">
        <f t="shared" si="193"/>
        <v>21.419352487353343</v>
      </c>
      <c r="P87" s="9">
        <f t="shared" si="193"/>
        <v>21.419352487353343</v>
      </c>
      <c r="Q87" s="9">
        <f t="shared" si="193"/>
        <v>21.419352487353343</v>
      </c>
      <c r="R87" s="9">
        <f t="shared" si="193"/>
        <v>21.419352487353343</v>
      </c>
      <c r="S87" s="9">
        <f t="shared" si="193"/>
        <v>21.419352487353343</v>
      </c>
      <c r="T87" s="9">
        <f t="shared" si="193"/>
        <v>21.419352487353343</v>
      </c>
      <c r="U87" s="9">
        <f t="shared" si="193"/>
        <v>21.419352487353343</v>
      </c>
      <c r="V87" s="9">
        <f t="shared" si="193"/>
        <v>21.419352487353343</v>
      </c>
      <c r="W87" s="9">
        <f t="shared" si="193"/>
        <v>21.419352487353343</v>
      </c>
      <c r="X87" s="9">
        <f t="shared" si="193"/>
        <v>21.419352487353343</v>
      </c>
      <c r="Y87" s="9">
        <f t="shared" si="193"/>
        <v>21.419352487353343</v>
      </c>
      <c r="Z87" s="9">
        <f t="shared" si="193"/>
        <v>21.419352487353343</v>
      </c>
      <c r="AA87" s="9">
        <f t="shared" si="193"/>
        <v>21.419352487353343</v>
      </c>
      <c r="AB87" s="9">
        <f t="shared" si="193"/>
        <v>21.419352487353343</v>
      </c>
      <c r="AC87" s="9">
        <f t="shared" si="193"/>
        <v>21.419352487353343</v>
      </c>
      <c r="AD87" s="9">
        <f t="shared" si="193"/>
        <v>21.419352487353343</v>
      </c>
      <c r="AE87" s="9">
        <f t="shared" si="193"/>
        <v>21.419352487353343</v>
      </c>
      <c r="AF87" s="9">
        <f t="shared" si="193"/>
        <v>21.419352487353343</v>
      </c>
      <c r="AG87" s="9">
        <f t="shared" si="193"/>
        <v>21.419352487353343</v>
      </c>
      <c r="AH87" s="9">
        <f t="shared" si="193"/>
        <v>21.419352487353343</v>
      </c>
      <c r="AI87" s="9">
        <f t="shared" si="193"/>
        <v>21.419352487353343</v>
      </c>
      <c r="AJ87" s="9">
        <f t="shared" si="193"/>
        <v>21.419352487353343</v>
      </c>
      <c r="AK87" s="9">
        <f t="shared" si="193"/>
        <v>21.419352487353343</v>
      </c>
      <c r="AL87" s="17">
        <f>AVERAGE(Ипотека!AL87:CH87)</f>
        <v>20.045307553866987</v>
      </c>
      <c r="AM87" s="9">
        <f t="shared" si="151"/>
        <v>20.045307553866987</v>
      </c>
      <c r="AN87" s="9">
        <f t="shared" si="189"/>
        <v>20.045307553866987</v>
      </c>
      <c r="AO87" s="9">
        <f t="shared" si="189"/>
        <v>20.045307553866987</v>
      </c>
      <c r="AP87" s="9">
        <f t="shared" si="189"/>
        <v>20.045307553866987</v>
      </c>
      <c r="AQ87" s="9">
        <f t="shared" si="189"/>
        <v>20.045307553866987</v>
      </c>
      <c r="AR87" s="9">
        <f t="shared" si="189"/>
        <v>20.045307553866987</v>
      </c>
      <c r="AS87" s="9">
        <f t="shared" si="189"/>
        <v>20.045307553866987</v>
      </c>
      <c r="AT87" s="9">
        <f t="shared" si="189"/>
        <v>20.045307553866987</v>
      </c>
      <c r="AU87" s="9">
        <f t="shared" si="189"/>
        <v>20.045307553866987</v>
      </c>
      <c r="AV87" s="9">
        <f t="shared" si="189"/>
        <v>20.045307553866987</v>
      </c>
      <c r="AW87" s="9">
        <f t="shared" si="189"/>
        <v>20.045307553866987</v>
      </c>
      <c r="AX87" s="9">
        <f t="shared" si="189"/>
        <v>20.045307553866987</v>
      </c>
      <c r="AY87" s="9">
        <f t="shared" si="189"/>
        <v>20.045307553866987</v>
      </c>
      <c r="AZ87" s="9">
        <f t="shared" si="189"/>
        <v>20.045307553866987</v>
      </c>
      <c r="BA87" s="9">
        <f t="shared" si="189"/>
        <v>20.045307553866987</v>
      </c>
      <c r="BB87" s="9">
        <f t="shared" si="189"/>
        <v>20.045307553866987</v>
      </c>
      <c r="BC87" s="9">
        <f t="shared" si="189"/>
        <v>20.045307553866987</v>
      </c>
      <c r="BD87" s="9">
        <f t="shared" si="189"/>
        <v>20.045307553866987</v>
      </c>
      <c r="BE87" s="9">
        <f t="shared" si="189"/>
        <v>20.045307553866987</v>
      </c>
      <c r="BF87" s="9">
        <f t="shared" si="189"/>
        <v>20.045307553866987</v>
      </c>
      <c r="BG87" s="9">
        <f t="shared" si="189"/>
        <v>20.045307553866987</v>
      </c>
      <c r="BH87" s="9">
        <f t="shared" si="189"/>
        <v>20.045307553866987</v>
      </c>
      <c r="BI87" s="9">
        <f t="shared" si="189"/>
        <v>20.045307553866987</v>
      </c>
      <c r="BJ87" s="9">
        <f t="shared" si="189"/>
        <v>20.045307553866987</v>
      </c>
      <c r="BK87" s="9">
        <f t="shared" si="189"/>
        <v>20.045307553866987</v>
      </c>
      <c r="BL87" s="9">
        <f t="shared" si="189"/>
        <v>20.045307553866987</v>
      </c>
      <c r="BM87" s="9">
        <f t="shared" si="189"/>
        <v>20.045307553866987</v>
      </c>
      <c r="BN87" s="9">
        <f t="shared" si="189"/>
        <v>20.045307553866987</v>
      </c>
      <c r="BO87" s="9">
        <f t="shared" si="189"/>
        <v>20.045307553866987</v>
      </c>
      <c r="BP87" s="9">
        <f t="shared" si="189"/>
        <v>20.045307553866987</v>
      </c>
      <c r="BQ87" s="9">
        <f t="shared" si="189"/>
        <v>20.045307553866987</v>
      </c>
      <c r="BR87" s="9">
        <f t="shared" si="189"/>
        <v>20.045307553866987</v>
      </c>
      <c r="BS87" s="9">
        <f t="shared" si="189"/>
        <v>20.045307553866987</v>
      </c>
      <c r="BT87" s="9">
        <f t="shared" si="189"/>
        <v>20.045307553866987</v>
      </c>
      <c r="BU87" s="9">
        <f t="shared" si="189"/>
        <v>20.045307553866987</v>
      </c>
      <c r="BV87" s="9">
        <f t="shared" si="189"/>
        <v>20.045307553866987</v>
      </c>
      <c r="BW87" s="9">
        <f t="shared" si="189"/>
        <v>20.045307553866987</v>
      </c>
      <c r="BX87" s="9">
        <f t="shared" si="189"/>
        <v>20.045307553866987</v>
      </c>
      <c r="BY87" s="9">
        <f t="shared" si="189"/>
        <v>20.045307553866987</v>
      </c>
      <c r="BZ87" s="9">
        <f t="shared" si="189"/>
        <v>20.045307553866987</v>
      </c>
      <c r="CA87" s="9">
        <f t="shared" si="189"/>
        <v>20.045307553866987</v>
      </c>
      <c r="CB87" s="9">
        <f t="shared" si="189"/>
        <v>20.045307553866987</v>
      </c>
      <c r="CC87" s="9">
        <f t="shared" si="189"/>
        <v>20.045307553866987</v>
      </c>
      <c r="CD87" s="9">
        <f t="shared" si="189"/>
        <v>20.045307553866987</v>
      </c>
      <c r="CE87" s="9">
        <f t="shared" si="189"/>
        <v>20.045307553866987</v>
      </c>
      <c r="CF87" s="9">
        <f t="shared" si="189"/>
        <v>20.045307553866987</v>
      </c>
      <c r="CG87" s="9">
        <f t="shared" si="189"/>
        <v>20.045307553866987</v>
      </c>
      <c r="CH87" s="9">
        <f t="shared" si="189"/>
        <v>20.045307553866987</v>
      </c>
      <c r="CI87" s="9">
        <f t="shared" si="148"/>
        <v>20.045307553866987</v>
      </c>
      <c r="CJ87" s="9">
        <f t="shared" si="148"/>
        <v>20.045307553866987</v>
      </c>
      <c r="CK87" s="9">
        <f t="shared" si="148"/>
        <v>20.045307553866987</v>
      </c>
      <c r="CL87" s="9">
        <f t="shared" si="148"/>
        <v>20.045307553866987</v>
      </c>
      <c r="CM87" s="9">
        <f t="shared" si="148"/>
        <v>20.045307553866987</v>
      </c>
      <c r="CN87" s="9">
        <f t="shared" si="148"/>
        <v>20.045307553866987</v>
      </c>
      <c r="CO87" s="9">
        <f t="shared" si="148"/>
        <v>20.045307553866987</v>
      </c>
      <c r="CP87" s="9">
        <f t="shared" si="148"/>
        <v>20.045307553866987</v>
      </c>
      <c r="CQ87" s="9">
        <f t="shared" si="148"/>
        <v>20.045307553866987</v>
      </c>
      <c r="CR87" s="9">
        <f t="shared" si="148"/>
        <v>20.045307553866987</v>
      </c>
      <c r="CS87" s="9">
        <f t="shared" si="148"/>
        <v>20.045307553866987</v>
      </c>
    </row>
    <row r="88" spans="1:97" x14ac:dyDescent="0.25">
      <c r="A88" s="8" t="s">
        <v>88</v>
      </c>
      <c r="B88" s="9">
        <f>AVERAGE(Ипотека!Z88:BV88)</f>
        <v>25.300325580222886</v>
      </c>
      <c r="C88" s="9">
        <f>$B$88</f>
        <v>25.300325580222886</v>
      </c>
      <c r="D88" s="9">
        <f t="shared" ref="D88:J88" si="194">$B$88</f>
        <v>25.300325580222886</v>
      </c>
      <c r="E88" s="9">
        <f t="shared" si="194"/>
        <v>25.300325580222886</v>
      </c>
      <c r="F88" s="9">
        <f t="shared" si="194"/>
        <v>25.300325580222886</v>
      </c>
      <c r="G88" s="9">
        <f t="shared" si="194"/>
        <v>25.300325580222886</v>
      </c>
      <c r="H88" s="9">
        <f t="shared" si="194"/>
        <v>25.300325580222886</v>
      </c>
      <c r="I88" s="9">
        <f t="shared" si="194"/>
        <v>25.300325580222886</v>
      </c>
      <c r="J88" s="9">
        <f t="shared" si="194"/>
        <v>25.300325580222886</v>
      </c>
      <c r="K88" s="9">
        <f t="shared" ref="K88:AK88" si="195">$B$88</f>
        <v>25.300325580222886</v>
      </c>
      <c r="L88" s="9">
        <f t="shared" si="195"/>
        <v>25.300325580222886</v>
      </c>
      <c r="M88" s="9">
        <f t="shared" si="195"/>
        <v>25.300325580222886</v>
      </c>
      <c r="N88" s="9">
        <f t="shared" si="195"/>
        <v>25.300325580222886</v>
      </c>
      <c r="O88" s="9">
        <f t="shared" si="195"/>
        <v>25.300325580222886</v>
      </c>
      <c r="P88" s="9">
        <f t="shared" si="195"/>
        <v>25.300325580222886</v>
      </c>
      <c r="Q88" s="9">
        <f t="shared" si="195"/>
        <v>25.300325580222886</v>
      </c>
      <c r="R88" s="9">
        <f t="shared" si="195"/>
        <v>25.300325580222886</v>
      </c>
      <c r="S88" s="9">
        <f t="shared" si="195"/>
        <v>25.300325580222886</v>
      </c>
      <c r="T88" s="9">
        <f t="shared" si="195"/>
        <v>25.300325580222886</v>
      </c>
      <c r="U88" s="9">
        <f t="shared" si="195"/>
        <v>25.300325580222886</v>
      </c>
      <c r="V88" s="9">
        <f t="shared" si="195"/>
        <v>25.300325580222886</v>
      </c>
      <c r="W88" s="9">
        <f t="shared" si="195"/>
        <v>25.300325580222886</v>
      </c>
      <c r="X88" s="9">
        <f t="shared" si="195"/>
        <v>25.300325580222886</v>
      </c>
      <c r="Y88" s="9">
        <f t="shared" si="195"/>
        <v>25.300325580222886</v>
      </c>
      <c r="Z88" s="9">
        <f t="shared" si="195"/>
        <v>25.300325580222886</v>
      </c>
      <c r="AA88" s="9">
        <f t="shared" si="195"/>
        <v>25.300325580222886</v>
      </c>
      <c r="AB88" s="9">
        <f t="shared" si="195"/>
        <v>25.300325580222886</v>
      </c>
      <c r="AC88" s="9">
        <f t="shared" si="195"/>
        <v>25.300325580222886</v>
      </c>
      <c r="AD88" s="9">
        <f t="shared" si="195"/>
        <v>25.300325580222886</v>
      </c>
      <c r="AE88" s="9">
        <f t="shared" si="195"/>
        <v>25.300325580222886</v>
      </c>
      <c r="AF88" s="9">
        <f t="shared" si="195"/>
        <v>25.300325580222886</v>
      </c>
      <c r="AG88" s="9">
        <f t="shared" si="195"/>
        <v>25.300325580222886</v>
      </c>
      <c r="AH88" s="9">
        <f t="shared" si="195"/>
        <v>25.300325580222886</v>
      </c>
      <c r="AI88" s="9">
        <f t="shared" si="195"/>
        <v>25.300325580222886</v>
      </c>
      <c r="AJ88" s="9">
        <f t="shared" si="195"/>
        <v>25.300325580222886</v>
      </c>
      <c r="AK88" s="9">
        <f t="shared" si="195"/>
        <v>25.300325580222886</v>
      </c>
      <c r="AL88" s="17">
        <f>AVERAGE(Ипотека!AL88:CH88)</f>
        <v>23.535917764445291</v>
      </c>
      <c r="AM88" s="9">
        <f t="shared" si="151"/>
        <v>23.535917764445291</v>
      </c>
      <c r="AN88" s="9">
        <f t="shared" si="189"/>
        <v>23.535917764445291</v>
      </c>
      <c r="AO88" s="9">
        <f t="shared" si="189"/>
        <v>23.535917764445291</v>
      </c>
      <c r="AP88" s="9">
        <f t="shared" si="189"/>
        <v>23.535917764445291</v>
      </c>
      <c r="AQ88" s="9">
        <f t="shared" si="189"/>
        <v>23.535917764445291</v>
      </c>
      <c r="AR88" s="9">
        <f t="shared" si="189"/>
        <v>23.535917764445291</v>
      </c>
      <c r="AS88" s="9">
        <f t="shared" si="189"/>
        <v>23.535917764445291</v>
      </c>
      <c r="AT88" s="9">
        <f t="shared" si="189"/>
        <v>23.535917764445291</v>
      </c>
      <c r="AU88" s="9">
        <f t="shared" si="189"/>
        <v>23.535917764445291</v>
      </c>
      <c r="AV88" s="9">
        <f t="shared" si="189"/>
        <v>23.535917764445291</v>
      </c>
      <c r="AW88" s="9">
        <f t="shared" si="189"/>
        <v>23.535917764445291</v>
      </c>
      <c r="AX88" s="9">
        <f t="shared" si="189"/>
        <v>23.535917764445291</v>
      </c>
      <c r="AY88" s="9">
        <f t="shared" si="189"/>
        <v>23.535917764445291</v>
      </c>
      <c r="AZ88" s="9">
        <f t="shared" si="189"/>
        <v>23.535917764445291</v>
      </c>
      <c r="BA88" s="9">
        <f t="shared" si="189"/>
        <v>23.535917764445291</v>
      </c>
      <c r="BB88" s="9">
        <f t="shared" si="189"/>
        <v>23.535917764445291</v>
      </c>
      <c r="BC88" s="9">
        <f t="shared" si="189"/>
        <v>23.535917764445291</v>
      </c>
      <c r="BD88" s="9">
        <f t="shared" si="189"/>
        <v>23.535917764445291</v>
      </c>
      <c r="BE88" s="9">
        <f t="shared" si="189"/>
        <v>23.535917764445291</v>
      </c>
      <c r="BF88" s="9">
        <f t="shared" si="189"/>
        <v>23.535917764445291</v>
      </c>
      <c r="BG88" s="9">
        <f t="shared" si="189"/>
        <v>23.535917764445291</v>
      </c>
      <c r="BH88" s="9">
        <f t="shared" si="189"/>
        <v>23.535917764445291</v>
      </c>
      <c r="BI88" s="9">
        <f t="shared" si="189"/>
        <v>23.535917764445291</v>
      </c>
      <c r="BJ88" s="9">
        <f t="shared" si="189"/>
        <v>23.535917764445291</v>
      </c>
      <c r="BK88" s="9">
        <f t="shared" si="189"/>
        <v>23.535917764445291</v>
      </c>
      <c r="BL88" s="9">
        <f t="shared" si="189"/>
        <v>23.535917764445291</v>
      </c>
      <c r="BM88" s="9">
        <f t="shared" si="189"/>
        <v>23.535917764445291</v>
      </c>
      <c r="BN88" s="9">
        <f t="shared" si="189"/>
        <v>23.535917764445291</v>
      </c>
      <c r="BO88" s="9">
        <f t="shared" si="189"/>
        <v>23.535917764445291</v>
      </c>
      <c r="BP88" s="9">
        <f t="shared" si="189"/>
        <v>23.535917764445291</v>
      </c>
      <c r="BQ88" s="9">
        <f t="shared" si="189"/>
        <v>23.535917764445291</v>
      </c>
      <c r="BR88" s="9">
        <f t="shared" si="189"/>
        <v>23.535917764445291</v>
      </c>
      <c r="BS88" s="9">
        <f t="shared" si="189"/>
        <v>23.535917764445291</v>
      </c>
      <c r="BT88" s="9">
        <f t="shared" si="189"/>
        <v>23.535917764445291</v>
      </c>
      <c r="BU88" s="9">
        <f t="shared" si="189"/>
        <v>23.535917764445291</v>
      </c>
      <c r="BV88" s="9">
        <f t="shared" si="189"/>
        <v>23.535917764445291</v>
      </c>
      <c r="BW88" s="9">
        <f t="shared" si="189"/>
        <v>23.535917764445291</v>
      </c>
      <c r="BX88" s="9">
        <f t="shared" si="189"/>
        <v>23.535917764445291</v>
      </c>
      <c r="BY88" s="9">
        <f t="shared" si="189"/>
        <v>23.535917764445291</v>
      </c>
      <c r="BZ88" s="9">
        <f t="shared" si="189"/>
        <v>23.535917764445291</v>
      </c>
      <c r="CA88" s="9">
        <f t="shared" si="189"/>
        <v>23.535917764445291</v>
      </c>
      <c r="CB88" s="9">
        <f t="shared" si="189"/>
        <v>23.535917764445291</v>
      </c>
      <c r="CC88" s="9">
        <f t="shared" si="189"/>
        <v>23.535917764445291</v>
      </c>
      <c r="CD88" s="9">
        <f t="shared" si="189"/>
        <v>23.535917764445291</v>
      </c>
      <c r="CE88" s="9">
        <f t="shared" si="189"/>
        <v>23.535917764445291</v>
      </c>
      <c r="CF88" s="9">
        <f t="shared" si="189"/>
        <v>23.535917764445291</v>
      </c>
      <c r="CG88" s="9">
        <f t="shared" si="189"/>
        <v>23.535917764445291</v>
      </c>
      <c r="CH88" s="9">
        <f t="shared" si="189"/>
        <v>23.535917764445291</v>
      </c>
      <c r="CI88" s="9">
        <f t="shared" si="148"/>
        <v>23.535917764445291</v>
      </c>
      <c r="CJ88" s="9">
        <f t="shared" si="148"/>
        <v>23.535917764445291</v>
      </c>
      <c r="CK88" s="9">
        <f t="shared" si="148"/>
        <v>23.535917764445291</v>
      </c>
      <c r="CL88" s="9">
        <f t="shared" si="148"/>
        <v>23.535917764445291</v>
      </c>
      <c r="CM88" s="9">
        <f t="shared" si="148"/>
        <v>23.535917764445291</v>
      </c>
      <c r="CN88" s="9">
        <f t="shared" si="148"/>
        <v>23.535917764445291</v>
      </c>
      <c r="CO88" s="9">
        <f t="shared" si="148"/>
        <v>23.535917764445291</v>
      </c>
      <c r="CP88" s="9">
        <f t="shared" si="148"/>
        <v>23.535917764445291</v>
      </c>
      <c r="CQ88" s="9">
        <f t="shared" si="148"/>
        <v>23.535917764445291</v>
      </c>
      <c r="CR88" s="9">
        <f t="shared" si="148"/>
        <v>23.535917764445291</v>
      </c>
      <c r="CS88" s="9">
        <f t="shared" si="148"/>
        <v>23.535917764445291</v>
      </c>
    </row>
    <row r="89" spans="1:97" ht="31.5" x14ac:dyDescent="0.25">
      <c r="A89" s="8" t="s">
        <v>89</v>
      </c>
      <c r="B89" s="9">
        <f>AVERAGE(Ипотека!Z89:BV89)</f>
        <v>18.823829580122975</v>
      </c>
      <c r="C89" s="9">
        <f>$B$89</f>
        <v>18.823829580122975</v>
      </c>
      <c r="D89" s="9">
        <f t="shared" ref="D89:J89" si="196">$B$89</f>
        <v>18.823829580122975</v>
      </c>
      <c r="E89" s="9">
        <f t="shared" si="196"/>
        <v>18.823829580122975</v>
      </c>
      <c r="F89" s="9">
        <f t="shared" si="196"/>
        <v>18.823829580122975</v>
      </c>
      <c r="G89" s="9">
        <f t="shared" si="196"/>
        <v>18.823829580122975</v>
      </c>
      <c r="H89" s="9">
        <f t="shared" si="196"/>
        <v>18.823829580122975</v>
      </c>
      <c r="I89" s="9">
        <f t="shared" si="196"/>
        <v>18.823829580122975</v>
      </c>
      <c r="J89" s="9">
        <f t="shared" si="196"/>
        <v>18.823829580122975</v>
      </c>
      <c r="K89" s="9">
        <f t="shared" ref="K89:AK89" si="197">$B$89</f>
        <v>18.823829580122975</v>
      </c>
      <c r="L89" s="9">
        <f t="shared" si="197"/>
        <v>18.823829580122975</v>
      </c>
      <c r="M89" s="9">
        <f t="shared" si="197"/>
        <v>18.823829580122975</v>
      </c>
      <c r="N89" s="9">
        <f t="shared" si="197"/>
        <v>18.823829580122975</v>
      </c>
      <c r="O89" s="9">
        <f t="shared" si="197"/>
        <v>18.823829580122975</v>
      </c>
      <c r="P89" s="9">
        <f t="shared" si="197"/>
        <v>18.823829580122975</v>
      </c>
      <c r="Q89" s="9">
        <f t="shared" si="197"/>
        <v>18.823829580122975</v>
      </c>
      <c r="R89" s="9">
        <f t="shared" si="197"/>
        <v>18.823829580122975</v>
      </c>
      <c r="S89" s="9">
        <f t="shared" si="197"/>
        <v>18.823829580122975</v>
      </c>
      <c r="T89" s="9">
        <f t="shared" si="197"/>
        <v>18.823829580122975</v>
      </c>
      <c r="U89" s="9">
        <f t="shared" si="197"/>
        <v>18.823829580122975</v>
      </c>
      <c r="V89" s="9">
        <f t="shared" si="197"/>
        <v>18.823829580122975</v>
      </c>
      <c r="W89" s="9">
        <f t="shared" si="197"/>
        <v>18.823829580122975</v>
      </c>
      <c r="X89" s="9">
        <f t="shared" si="197"/>
        <v>18.823829580122975</v>
      </c>
      <c r="Y89" s="9">
        <f t="shared" si="197"/>
        <v>18.823829580122975</v>
      </c>
      <c r="Z89" s="9">
        <f t="shared" si="197"/>
        <v>18.823829580122975</v>
      </c>
      <c r="AA89" s="9">
        <f t="shared" si="197"/>
        <v>18.823829580122975</v>
      </c>
      <c r="AB89" s="9">
        <f t="shared" si="197"/>
        <v>18.823829580122975</v>
      </c>
      <c r="AC89" s="9">
        <f t="shared" si="197"/>
        <v>18.823829580122975</v>
      </c>
      <c r="AD89" s="9">
        <f t="shared" si="197"/>
        <v>18.823829580122975</v>
      </c>
      <c r="AE89" s="9">
        <f t="shared" si="197"/>
        <v>18.823829580122975</v>
      </c>
      <c r="AF89" s="9">
        <f t="shared" si="197"/>
        <v>18.823829580122975</v>
      </c>
      <c r="AG89" s="9">
        <f t="shared" si="197"/>
        <v>18.823829580122975</v>
      </c>
      <c r="AH89" s="9">
        <f t="shared" si="197"/>
        <v>18.823829580122975</v>
      </c>
      <c r="AI89" s="9">
        <f t="shared" si="197"/>
        <v>18.823829580122975</v>
      </c>
      <c r="AJ89" s="9">
        <f t="shared" si="197"/>
        <v>18.823829580122975</v>
      </c>
      <c r="AK89" s="9">
        <f t="shared" si="197"/>
        <v>18.823829580122975</v>
      </c>
      <c r="AL89" s="17">
        <f>AVERAGE(Ипотека!AL89:CH89)</f>
        <v>20.586516059748401</v>
      </c>
      <c r="AM89" s="9">
        <f t="shared" si="151"/>
        <v>20.586516059748401</v>
      </c>
      <c r="AN89" s="9">
        <f t="shared" si="189"/>
        <v>20.586516059748401</v>
      </c>
      <c r="AO89" s="9">
        <f t="shared" si="189"/>
        <v>20.586516059748401</v>
      </c>
      <c r="AP89" s="9">
        <f t="shared" si="189"/>
        <v>20.586516059748401</v>
      </c>
      <c r="AQ89" s="9">
        <f t="shared" si="189"/>
        <v>20.586516059748401</v>
      </c>
      <c r="AR89" s="9">
        <f t="shared" si="189"/>
        <v>20.586516059748401</v>
      </c>
      <c r="AS89" s="9">
        <f t="shared" si="189"/>
        <v>20.586516059748401</v>
      </c>
      <c r="AT89" s="9">
        <f t="shared" si="189"/>
        <v>20.586516059748401</v>
      </c>
      <c r="AU89" s="9">
        <f t="shared" si="189"/>
        <v>20.586516059748401</v>
      </c>
      <c r="AV89" s="9">
        <f t="shared" si="189"/>
        <v>20.586516059748401</v>
      </c>
      <c r="AW89" s="9">
        <f t="shared" si="189"/>
        <v>20.586516059748401</v>
      </c>
      <c r="AX89" s="9">
        <f t="shared" si="189"/>
        <v>20.586516059748401</v>
      </c>
      <c r="AY89" s="9">
        <f t="shared" si="189"/>
        <v>20.586516059748401</v>
      </c>
      <c r="AZ89" s="9">
        <f t="shared" si="189"/>
        <v>20.586516059748401</v>
      </c>
      <c r="BA89" s="9">
        <f t="shared" si="189"/>
        <v>20.586516059748401</v>
      </c>
      <c r="BB89" s="9">
        <f t="shared" si="189"/>
        <v>20.586516059748401</v>
      </c>
      <c r="BC89" s="9">
        <f t="shared" si="189"/>
        <v>20.586516059748401</v>
      </c>
      <c r="BD89" s="9">
        <f t="shared" si="189"/>
        <v>20.586516059748401</v>
      </c>
      <c r="BE89" s="9">
        <f t="shared" si="189"/>
        <v>20.586516059748401</v>
      </c>
      <c r="BF89" s="9">
        <f t="shared" si="189"/>
        <v>20.586516059748401</v>
      </c>
      <c r="BG89" s="9">
        <f t="shared" si="189"/>
        <v>20.586516059748401</v>
      </c>
      <c r="BH89" s="9">
        <f t="shared" si="189"/>
        <v>20.586516059748401</v>
      </c>
      <c r="BI89" s="9">
        <f t="shared" si="189"/>
        <v>20.586516059748401</v>
      </c>
      <c r="BJ89" s="9">
        <f t="shared" si="189"/>
        <v>20.586516059748401</v>
      </c>
      <c r="BK89" s="9">
        <f t="shared" si="189"/>
        <v>20.586516059748401</v>
      </c>
      <c r="BL89" s="9">
        <f t="shared" si="189"/>
        <v>20.586516059748401</v>
      </c>
      <c r="BM89" s="9">
        <f t="shared" si="189"/>
        <v>20.586516059748401</v>
      </c>
      <c r="BN89" s="9">
        <f t="shared" si="189"/>
        <v>20.586516059748401</v>
      </c>
      <c r="BO89" s="9">
        <f t="shared" si="189"/>
        <v>20.586516059748401</v>
      </c>
      <c r="BP89" s="9">
        <f t="shared" si="189"/>
        <v>20.586516059748401</v>
      </c>
      <c r="BQ89" s="9">
        <f t="shared" si="189"/>
        <v>20.586516059748401</v>
      </c>
      <c r="BR89" s="9">
        <f t="shared" si="189"/>
        <v>20.586516059748401</v>
      </c>
      <c r="BS89" s="9">
        <f t="shared" si="189"/>
        <v>20.586516059748401</v>
      </c>
      <c r="BT89" s="9">
        <f t="shared" si="189"/>
        <v>20.586516059748401</v>
      </c>
      <c r="BU89" s="9">
        <f t="shared" si="189"/>
        <v>20.586516059748401</v>
      </c>
      <c r="BV89" s="9">
        <f t="shared" si="189"/>
        <v>20.586516059748401</v>
      </c>
      <c r="BW89" s="9">
        <f t="shared" si="189"/>
        <v>20.586516059748401</v>
      </c>
      <c r="BX89" s="9">
        <f t="shared" si="189"/>
        <v>20.586516059748401</v>
      </c>
      <c r="BY89" s="9">
        <f t="shared" si="189"/>
        <v>20.586516059748401</v>
      </c>
      <c r="BZ89" s="9">
        <f t="shared" si="189"/>
        <v>20.586516059748401</v>
      </c>
      <c r="CA89" s="9">
        <f t="shared" si="189"/>
        <v>20.586516059748401</v>
      </c>
      <c r="CB89" s="9">
        <f t="shared" si="189"/>
        <v>20.586516059748401</v>
      </c>
      <c r="CC89" s="9">
        <f t="shared" si="189"/>
        <v>20.586516059748401</v>
      </c>
      <c r="CD89" s="9">
        <f t="shared" si="189"/>
        <v>20.586516059748401</v>
      </c>
      <c r="CE89" s="9">
        <f t="shared" si="189"/>
        <v>20.586516059748401</v>
      </c>
      <c r="CF89" s="9">
        <f t="shared" si="189"/>
        <v>20.586516059748401</v>
      </c>
      <c r="CG89" s="9">
        <f t="shared" si="189"/>
        <v>20.586516059748401</v>
      </c>
      <c r="CH89" s="9">
        <f t="shared" si="189"/>
        <v>20.586516059748401</v>
      </c>
      <c r="CI89" s="9">
        <f t="shared" si="148"/>
        <v>20.586516059748401</v>
      </c>
      <c r="CJ89" s="9">
        <f t="shared" si="148"/>
        <v>20.586516059748401</v>
      </c>
      <c r="CK89" s="9">
        <f t="shared" si="148"/>
        <v>20.586516059748401</v>
      </c>
      <c r="CL89" s="9">
        <f t="shared" si="148"/>
        <v>20.586516059748401</v>
      </c>
      <c r="CM89" s="9">
        <f t="shared" si="148"/>
        <v>20.586516059748401</v>
      </c>
      <c r="CN89" s="9">
        <f t="shared" si="148"/>
        <v>20.586516059748401</v>
      </c>
      <c r="CO89" s="9">
        <f t="shared" si="148"/>
        <v>20.586516059748401</v>
      </c>
      <c r="CP89" s="9">
        <f t="shared" si="148"/>
        <v>20.586516059748401</v>
      </c>
      <c r="CQ89" s="9">
        <f t="shared" si="148"/>
        <v>20.586516059748401</v>
      </c>
      <c r="CR89" s="9">
        <f t="shared" si="148"/>
        <v>20.586516059748401</v>
      </c>
      <c r="CS89" s="9">
        <f t="shared" si="148"/>
        <v>20.586516059748401</v>
      </c>
    </row>
    <row r="90" spans="1:97" ht="31.5" x14ac:dyDescent="0.25">
      <c r="A90" s="8" t="s">
        <v>90</v>
      </c>
      <c r="B90" s="9">
        <f>AVERAGE(Ипотека!Z90:BV90)</f>
        <v>28.322025530037223</v>
      </c>
      <c r="C90" s="9">
        <f>$B$90</f>
        <v>28.322025530037223</v>
      </c>
      <c r="D90" s="9">
        <f t="shared" ref="D90:J90" si="198">$B$90</f>
        <v>28.322025530037223</v>
      </c>
      <c r="E90" s="9">
        <f t="shared" si="198"/>
        <v>28.322025530037223</v>
      </c>
      <c r="F90" s="9">
        <f t="shared" si="198"/>
        <v>28.322025530037223</v>
      </c>
      <c r="G90" s="9">
        <f t="shared" si="198"/>
        <v>28.322025530037223</v>
      </c>
      <c r="H90" s="9">
        <f t="shared" si="198"/>
        <v>28.322025530037223</v>
      </c>
      <c r="I90" s="9">
        <f t="shared" si="198"/>
        <v>28.322025530037223</v>
      </c>
      <c r="J90" s="9">
        <f t="shared" si="198"/>
        <v>28.322025530037223</v>
      </c>
      <c r="K90" s="9">
        <f t="shared" ref="K90:AK90" si="199">$B$90</f>
        <v>28.322025530037223</v>
      </c>
      <c r="L90" s="9">
        <f t="shared" si="199"/>
        <v>28.322025530037223</v>
      </c>
      <c r="M90" s="9">
        <f t="shared" si="199"/>
        <v>28.322025530037223</v>
      </c>
      <c r="N90" s="9">
        <f t="shared" si="199"/>
        <v>28.322025530037223</v>
      </c>
      <c r="O90" s="9">
        <f t="shared" si="199"/>
        <v>28.322025530037223</v>
      </c>
      <c r="P90" s="9">
        <f t="shared" si="199"/>
        <v>28.322025530037223</v>
      </c>
      <c r="Q90" s="9">
        <f t="shared" si="199"/>
        <v>28.322025530037223</v>
      </c>
      <c r="R90" s="9">
        <f t="shared" si="199"/>
        <v>28.322025530037223</v>
      </c>
      <c r="S90" s="9">
        <f t="shared" si="199"/>
        <v>28.322025530037223</v>
      </c>
      <c r="T90" s="9">
        <f t="shared" si="199"/>
        <v>28.322025530037223</v>
      </c>
      <c r="U90" s="9">
        <f t="shared" si="199"/>
        <v>28.322025530037223</v>
      </c>
      <c r="V90" s="9">
        <f t="shared" si="199"/>
        <v>28.322025530037223</v>
      </c>
      <c r="W90" s="9">
        <f t="shared" si="199"/>
        <v>28.322025530037223</v>
      </c>
      <c r="X90" s="9">
        <f t="shared" si="199"/>
        <v>28.322025530037223</v>
      </c>
      <c r="Y90" s="9">
        <f t="shared" si="199"/>
        <v>28.322025530037223</v>
      </c>
      <c r="Z90" s="9">
        <f t="shared" si="199"/>
        <v>28.322025530037223</v>
      </c>
      <c r="AA90" s="9">
        <f t="shared" si="199"/>
        <v>28.322025530037223</v>
      </c>
      <c r="AB90" s="9">
        <f t="shared" si="199"/>
        <v>28.322025530037223</v>
      </c>
      <c r="AC90" s="9">
        <f t="shared" si="199"/>
        <v>28.322025530037223</v>
      </c>
      <c r="AD90" s="9">
        <f t="shared" si="199"/>
        <v>28.322025530037223</v>
      </c>
      <c r="AE90" s="9">
        <f t="shared" si="199"/>
        <v>28.322025530037223</v>
      </c>
      <c r="AF90" s="9">
        <f t="shared" si="199"/>
        <v>28.322025530037223</v>
      </c>
      <c r="AG90" s="9">
        <f t="shared" si="199"/>
        <v>28.322025530037223</v>
      </c>
      <c r="AH90" s="9">
        <f t="shared" si="199"/>
        <v>28.322025530037223</v>
      </c>
      <c r="AI90" s="9">
        <f t="shared" si="199"/>
        <v>28.322025530037223</v>
      </c>
      <c r="AJ90" s="9">
        <f t="shared" si="199"/>
        <v>28.322025530037223</v>
      </c>
      <c r="AK90" s="9">
        <f t="shared" si="199"/>
        <v>28.322025530037223</v>
      </c>
      <c r="AL90" s="17">
        <f>AVERAGE(Ипотека!AL90:CH90)</f>
        <v>25.137178471876432</v>
      </c>
      <c r="AM90" s="9">
        <f t="shared" si="151"/>
        <v>25.137178471876432</v>
      </c>
      <c r="AN90" s="9">
        <f t="shared" si="189"/>
        <v>25.137178471876432</v>
      </c>
      <c r="AO90" s="9">
        <f t="shared" si="189"/>
        <v>25.137178471876432</v>
      </c>
      <c r="AP90" s="9">
        <f t="shared" si="189"/>
        <v>25.137178471876432</v>
      </c>
      <c r="AQ90" s="9">
        <f t="shared" si="189"/>
        <v>25.137178471876432</v>
      </c>
      <c r="AR90" s="9">
        <f t="shared" si="189"/>
        <v>25.137178471876432</v>
      </c>
      <c r="AS90" s="9">
        <f t="shared" si="189"/>
        <v>25.137178471876432</v>
      </c>
      <c r="AT90" s="9">
        <f t="shared" si="189"/>
        <v>25.137178471876432</v>
      </c>
      <c r="AU90" s="9">
        <f t="shared" si="189"/>
        <v>25.137178471876432</v>
      </c>
      <c r="AV90" s="9">
        <f t="shared" si="189"/>
        <v>25.137178471876432</v>
      </c>
      <c r="AW90" s="9">
        <f t="shared" si="189"/>
        <v>25.137178471876432</v>
      </c>
      <c r="AX90" s="9">
        <f t="shared" si="189"/>
        <v>25.137178471876432</v>
      </c>
      <c r="AY90" s="9">
        <f t="shared" si="189"/>
        <v>25.137178471876432</v>
      </c>
      <c r="AZ90" s="9">
        <f t="shared" si="189"/>
        <v>25.137178471876432</v>
      </c>
      <c r="BA90" s="9">
        <f t="shared" si="189"/>
        <v>25.137178471876432</v>
      </c>
      <c r="BB90" s="9">
        <f t="shared" si="189"/>
        <v>25.137178471876432</v>
      </c>
      <c r="BC90" s="9">
        <f t="shared" si="189"/>
        <v>25.137178471876432</v>
      </c>
      <c r="BD90" s="9">
        <f t="shared" si="189"/>
        <v>25.137178471876432</v>
      </c>
      <c r="BE90" s="9">
        <f t="shared" si="189"/>
        <v>25.137178471876432</v>
      </c>
      <c r="BF90" s="9">
        <f t="shared" si="189"/>
        <v>25.137178471876432</v>
      </c>
      <c r="BG90" s="9">
        <f t="shared" si="189"/>
        <v>25.137178471876432</v>
      </c>
      <c r="BH90" s="9">
        <f t="shared" si="189"/>
        <v>25.137178471876432</v>
      </c>
      <c r="BI90" s="9">
        <f t="shared" ref="BI90:CS90" si="200">BH90</f>
        <v>25.137178471876432</v>
      </c>
      <c r="BJ90" s="9">
        <f t="shared" si="200"/>
        <v>25.137178471876432</v>
      </c>
      <c r="BK90" s="9">
        <f t="shared" si="200"/>
        <v>25.137178471876432</v>
      </c>
      <c r="BL90" s="9">
        <f t="shared" si="200"/>
        <v>25.137178471876432</v>
      </c>
      <c r="BM90" s="9">
        <f t="shared" si="200"/>
        <v>25.137178471876432</v>
      </c>
      <c r="BN90" s="9">
        <f t="shared" si="200"/>
        <v>25.137178471876432</v>
      </c>
      <c r="BO90" s="9">
        <f t="shared" si="200"/>
        <v>25.137178471876432</v>
      </c>
      <c r="BP90" s="9">
        <f t="shared" si="200"/>
        <v>25.137178471876432</v>
      </c>
      <c r="BQ90" s="9">
        <f t="shared" si="200"/>
        <v>25.137178471876432</v>
      </c>
      <c r="BR90" s="9">
        <f t="shared" si="200"/>
        <v>25.137178471876432</v>
      </c>
      <c r="BS90" s="9">
        <f t="shared" si="200"/>
        <v>25.137178471876432</v>
      </c>
      <c r="BT90" s="9">
        <f t="shared" si="200"/>
        <v>25.137178471876432</v>
      </c>
      <c r="BU90" s="9">
        <f t="shared" si="200"/>
        <v>25.137178471876432</v>
      </c>
      <c r="BV90" s="9">
        <f t="shared" si="200"/>
        <v>25.137178471876432</v>
      </c>
      <c r="BW90" s="9">
        <f t="shared" si="200"/>
        <v>25.137178471876432</v>
      </c>
      <c r="BX90" s="9">
        <f t="shared" si="200"/>
        <v>25.137178471876432</v>
      </c>
      <c r="BY90" s="9">
        <f t="shared" si="200"/>
        <v>25.137178471876432</v>
      </c>
      <c r="BZ90" s="9">
        <f t="shared" si="200"/>
        <v>25.137178471876432</v>
      </c>
      <c r="CA90" s="9">
        <f t="shared" si="200"/>
        <v>25.137178471876432</v>
      </c>
      <c r="CB90" s="9">
        <f t="shared" si="200"/>
        <v>25.137178471876432</v>
      </c>
      <c r="CC90" s="9">
        <f t="shared" si="200"/>
        <v>25.137178471876432</v>
      </c>
      <c r="CD90" s="9">
        <f t="shared" si="200"/>
        <v>25.137178471876432</v>
      </c>
      <c r="CE90" s="9">
        <f t="shared" si="200"/>
        <v>25.137178471876432</v>
      </c>
      <c r="CF90" s="9">
        <f t="shared" si="200"/>
        <v>25.137178471876432</v>
      </c>
      <c r="CG90" s="9">
        <f t="shared" si="200"/>
        <v>25.137178471876432</v>
      </c>
      <c r="CH90" s="9">
        <f t="shared" si="200"/>
        <v>25.137178471876432</v>
      </c>
      <c r="CI90" s="9">
        <f t="shared" si="200"/>
        <v>25.137178471876432</v>
      </c>
      <c r="CJ90" s="9">
        <f t="shared" si="200"/>
        <v>25.137178471876432</v>
      </c>
      <c r="CK90" s="9">
        <f t="shared" si="200"/>
        <v>25.137178471876432</v>
      </c>
      <c r="CL90" s="9">
        <f t="shared" si="200"/>
        <v>25.137178471876432</v>
      </c>
      <c r="CM90" s="9">
        <f t="shared" si="200"/>
        <v>25.137178471876432</v>
      </c>
      <c r="CN90" s="9">
        <f t="shared" si="200"/>
        <v>25.137178471876432</v>
      </c>
      <c r="CO90" s="9">
        <f t="shared" si="200"/>
        <v>25.137178471876432</v>
      </c>
      <c r="CP90" s="9">
        <f t="shared" si="200"/>
        <v>25.137178471876432</v>
      </c>
      <c r="CQ90" s="9">
        <f t="shared" si="200"/>
        <v>25.137178471876432</v>
      </c>
      <c r="CR90" s="9">
        <f t="shared" si="200"/>
        <v>25.137178471876432</v>
      </c>
      <c r="CS90" s="9">
        <f t="shared" si="200"/>
        <v>25.137178471876432</v>
      </c>
    </row>
    <row r="91" spans="1:97" s="11" customFormat="1" x14ac:dyDescent="0.25">
      <c r="A91" s="11" t="s">
        <v>97</v>
      </c>
      <c r="B91" s="12">
        <v>43132</v>
      </c>
      <c r="C91" s="12">
        <v>43160</v>
      </c>
      <c r="D91" s="12">
        <v>43191</v>
      </c>
      <c r="E91" s="12">
        <v>43221</v>
      </c>
      <c r="F91" s="12">
        <v>43252</v>
      </c>
      <c r="G91" s="12">
        <v>43282</v>
      </c>
      <c r="H91" s="12">
        <v>43313</v>
      </c>
      <c r="I91" s="12">
        <v>43344</v>
      </c>
      <c r="J91" s="12">
        <v>43374</v>
      </c>
      <c r="K91" s="12">
        <v>43405</v>
      </c>
      <c r="L91" s="12">
        <v>43435</v>
      </c>
      <c r="M91" s="12">
        <v>43466</v>
      </c>
      <c r="N91" s="12">
        <v>43497</v>
      </c>
      <c r="O91" s="12">
        <v>43525</v>
      </c>
      <c r="P91" s="12">
        <v>43556</v>
      </c>
      <c r="Q91" s="12">
        <v>43586</v>
      </c>
      <c r="R91" s="12">
        <v>43617</v>
      </c>
      <c r="S91" s="12">
        <v>43647</v>
      </c>
      <c r="T91" s="12">
        <v>43678</v>
      </c>
      <c r="U91" s="12">
        <v>43709</v>
      </c>
      <c r="V91" s="12">
        <v>43739</v>
      </c>
      <c r="W91" s="12">
        <v>43770</v>
      </c>
      <c r="X91" s="12">
        <v>43800</v>
      </c>
      <c r="Y91" s="12">
        <v>43831</v>
      </c>
      <c r="Z91" s="12">
        <v>43862</v>
      </c>
      <c r="AA91" s="12">
        <v>43891</v>
      </c>
      <c r="AB91" s="12">
        <v>43922</v>
      </c>
      <c r="AC91" s="12">
        <v>43952</v>
      </c>
      <c r="AD91" s="12">
        <v>43983</v>
      </c>
      <c r="AE91" s="12">
        <v>44013</v>
      </c>
      <c r="AF91" s="12">
        <v>44044</v>
      </c>
      <c r="AG91" s="12">
        <v>44075</v>
      </c>
      <c r="AH91" s="12">
        <v>44105</v>
      </c>
      <c r="AI91" s="12">
        <v>44136</v>
      </c>
      <c r="AJ91" s="12">
        <v>44166</v>
      </c>
      <c r="AK91" s="12">
        <v>44197</v>
      </c>
      <c r="AL91" s="12">
        <v>44228</v>
      </c>
      <c r="AM91" s="12">
        <v>44256</v>
      </c>
      <c r="AN91" s="12">
        <v>44287</v>
      </c>
      <c r="AO91" s="12">
        <v>44317</v>
      </c>
      <c r="AP91" s="12">
        <v>44348</v>
      </c>
      <c r="AQ91" s="12">
        <v>44378</v>
      </c>
      <c r="AR91" s="12">
        <v>44409</v>
      </c>
      <c r="AS91" s="12">
        <v>44440</v>
      </c>
      <c r="AT91" s="12">
        <v>44470</v>
      </c>
      <c r="AU91" s="12">
        <v>44501</v>
      </c>
      <c r="AV91" s="12">
        <v>44531</v>
      </c>
      <c r="AW91" s="12">
        <v>44562</v>
      </c>
      <c r="AX91" s="12">
        <v>44593</v>
      </c>
      <c r="AY91" s="12">
        <v>44621</v>
      </c>
      <c r="AZ91" s="12">
        <v>44652</v>
      </c>
      <c r="BA91" s="12">
        <v>44682</v>
      </c>
      <c r="BB91" s="12">
        <v>44713</v>
      </c>
      <c r="BC91" s="12">
        <v>44743</v>
      </c>
      <c r="BD91" s="12">
        <v>44774</v>
      </c>
      <c r="BE91" s="12">
        <v>44805</v>
      </c>
      <c r="BF91" s="12">
        <v>44835</v>
      </c>
      <c r="BG91" s="12">
        <v>44866</v>
      </c>
      <c r="BH91" s="12">
        <v>44896</v>
      </c>
      <c r="BI91" s="12">
        <v>44927</v>
      </c>
      <c r="BJ91" s="12">
        <v>44958</v>
      </c>
      <c r="BK91" s="12">
        <v>44986</v>
      </c>
      <c r="BL91" s="12">
        <v>45017</v>
      </c>
      <c r="BM91" s="12">
        <v>45047</v>
      </c>
      <c r="BN91" s="12">
        <v>45078</v>
      </c>
      <c r="BO91" s="12">
        <v>45108</v>
      </c>
      <c r="BP91" s="12">
        <v>45139</v>
      </c>
      <c r="BQ91" s="12">
        <v>45170</v>
      </c>
      <c r="BR91" s="12">
        <v>45200</v>
      </c>
      <c r="BS91" s="12">
        <v>45231</v>
      </c>
      <c r="BT91" s="12">
        <v>45261</v>
      </c>
      <c r="BU91" s="12">
        <v>45292</v>
      </c>
      <c r="BV91" s="12">
        <v>45323</v>
      </c>
      <c r="BW91" s="12">
        <v>45352</v>
      </c>
      <c r="BX91" s="12">
        <v>45383</v>
      </c>
      <c r="BY91" s="12">
        <v>45413</v>
      </c>
      <c r="BZ91" s="12">
        <v>45444</v>
      </c>
      <c r="CA91" s="12">
        <v>45474</v>
      </c>
      <c r="CB91" s="12">
        <v>45505</v>
      </c>
      <c r="CC91" s="12">
        <v>45536</v>
      </c>
      <c r="CD91" s="12">
        <v>45566</v>
      </c>
      <c r="CE91" s="12">
        <v>45597</v>
      </c>
      <c r="CF91" s="12">
        <v>45627</v>
      </c>
      <c r="CG91" s="12">
        <v>45658</v>
      </c>
      <c r="CH91" s="12">
        <v>45689</v>
      </c>
      <c r="CI91" s="12">
        <v>45717</v>
      </c>
      <c r="CJ91" s="12">
        <v>45748</v>
      </c>
      <c r="CK91" s="12">
        <v>45778</v>
      </c>
      <c r="CL91" s="12">
        <v>45809</v>
      </c>
      <c r="CM91" s="12">
        <v>45839</v>
      </c>
      <c r="CN91" s="12">
        <v>45870</v>
      </c>
      <c r="CO91" s="12">
        <v>45901</v>
      </c>
      <c r="CP91" s="12">
        <v>45931</v>
      </c>
      <c r="CQ91" s="12">
        <v>45962</v>
      </c>
      <c r="CR91" s="12">
        <v>45992</v>
      </c>
      <c r="CS91" s="12">
        <v>46023</v>
      </c>
    </row>
  </sheetData>
  <mergeCells count="1">
    <mergeCell ref="A1:CM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Ипотека в абс.вел.</vt:lpstr>
      <vt:lpstr>Ипотека</vt:lpstr>
      <vt:lpstr>Средний темп Ипотека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2026-02-02T07:48:08Z</dcterms:modified>
</cp:coreProperties>
</file>